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358335C5-1E63-4790-9947-9ACF759008C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E329" i="9" s="1"/>
  <c r="F329" i="9"/>
  <c r="H328" i="9"/>
  <c r="G328" i="9"/>
  <c r="F328" i="9"/>
  <c r="E328" i="9"/>
  <c r="B328" i="9"/>
  <c r="H327" i="9"/>
  <c r="G327" i="9"/>
  <c r="F327" i="9"/>
  <c r="E327" i="9"/>
  <c r="B327" i="9" s="1"/>
  <c r="H326" i="9"/>
  <c r="G326" i="9"/>
  <c r="E326" i="9" s="1"/>
  <c r="F326" i="9"/>
  <c r="H325" i="9"/>
  <c r="G325" i="9"/>
  <c r="F325" i="9"/>
  <c r="E325" i="9"/>
  <c r="B325" i="9"/>
  <c r="H324" i="9"/>
  <c r="G324" i="9"/>
  <c r="F324" i="9"/>
  <c r="E324" i="9"/>
  <c r="B324" i="9" s="1"/>
  <c r="H323" i="9"/>
  <c r="G323" i="9"/>
  <c r="F323" i="9"/>
  <c r="E323" i="9"/>
  <c r="B323" i="9"/>
  <c r="H322" i="9"/>
  <c r="G322" i="9"/>
  <c r="E322" i="9" s="1"/>
  <c r="F322" i="9"/>
  <c r="H321" i="9"/>
  <c r="G321" i="9"/>
  <c r="F321" i="9"/>
  <c r="E321" i="9"/>
  <c r="B321" i="9"/>
  <c r="H320" i="9"/>
  <c r="G320" i="9"/>
  <c r="E320" i="9" s="1"/>
  <c r="F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H311" i="9"/>
  <c r="G311" i="9"/>
  <c r="F311" i="9"/>
  <c r="E311" i="9"/>
  <c r="B311" i="9" s="1"/>
  <c r="F310" i="9"/>
  <c r="F309" i="9"/>
  <c r="F308" i="9"/>
  <c r="H307" i="9"/>
  <c r="G307" i="9"/>
  <c r="E307" i="9" s="1"/>
  <c r="F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E37" i="9" s="1"/>
  <c r="F37" i="9"/>
  <c r="H36" i="9"/>
  <c r="G36" i="9"/>
  <c r="E36" i="9" s="1"/>
  <c r="F36" i="9"/>
  <c r="H35" i="9"/>
  <c r="G35" i="9"/>
  <c r="F35" i="9"/>
  <c r="E35" i="9"/>
  <c r="B35" i="9"/>
  <c r="H34" i="9"/>
  <c r="G34" i="9"/>
  <c r="F34" i="9"/>
  <c r="E34" i="9"/>
  <c r="B34" i="9"/>
  <c r="H33" i="9"/>
  <c r="G33" i="9"/>
  <c r="F33" i="9"/>
  <c r="E33" i="9"/>
  <c r="B33" i="9"/>
  <c r="H32" i="9"/>
  <c r="G32" i="9"/>
  <c r="F32" i="9"/>
  <c r="E32" i="9"/>
  <c r="B32" i="9"/>
  <c r="H31" i="9"/>
  <c r="G31" i="9"/>
  <c r="E31" i="9" s="1"/>
  <c r="F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C1681" i="1" s="1"/>
  <c r="D97" i="8"/>
  <c r="D92" i="8"/>
  <c r="D87" i="8"/>
  <c r="C1664" i="1" s="1"/>
  <c r="D82" i="8"/>
  <c r="C1659" i="1" s="1"/>
  <c r="D77" i="8"/>
  <c r="C1654" i="1" s="1"/>
  <c r="D72" i="8"/>
  <c r="D67" i="8"/>
  <c r="D62" i="8"/>
  <c r="D57" i="8"/>
  <c r="D52" i="8"/>
  <c r="D46" i="8"/>
  <c r="D37" i="8"/>
  <c r="D27" i="8"/>
  <c r="C1604" i="1" s="1"/>
  <c r="D18" i="8"/>
  <c r="C1595" i="1" s="1"/>
  <c r="D8"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C1685" i="1"/>
  <c r="C1684" i="1"/>
  <c r="C1683" i="1"/>
  <c r="C1682" i="1"/>
  <c r="C1680" i="1"/>
  <c r="C1679" i="1"/>
  <c r="C1678" i="1"/>
  <c r="C1677" i="1"/>
  <c r="C1676" i="1"/>
  <c r="C1675" i="1"/>
  <c r="C1674" i="1"/>
  <c r="C1673" i="1"/>
  <c r="C1672" i="1"/>
  <c r="C1671" i="1"/>
  <c r="C1670" i="1"/>
  <c r="C1669" i="1"/>
  <c r="C1668" i="1"/>
  <c r="C1667" i="1"/>
  <c r="C1666" i="1"/>
  <c r="C1665" i="1"/>
  <c r="C1663" i="1"/>
  <c r="C1662" i="1"/>
  <c r="C1661" i="1"/>
  <c r="C1660" i="1"/>
  <c r="C1658" i="1"/>
  <c r="C1657" i="1"/>
  <c r="C1656" i="1"/>
  <c r="C1655"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7" i="1"/>
  <c r="C1626" i="1"/>
  <c r="C1625" i="1"/>
  <c r="C1624" i="1"/>
  <c r="C1623" i="1"/>
  <c r="C1620" i="1"/>
  <c r="C1619" i="1"/>
  <c r="C1618" i="1"/>
  <c r="C1617" i="1"/>
  <c r="C1616" i="1"/>
  <c r="C1615" i="1"/>
  <c r="C1614" i="1"/>
  <c r="C1613" i="1"/>
  <c r="C1612" i="1"/>
  <c r="C1611" i="1"/>
  <c r="C1610" i="1"/>
  <c r="C1609" i="1"/>
  <c r="C1608" i="1"/>
  <c r="C1607" i="1"/>
  <c r="C1606" i="1"/>
  <c r="C1605" i="1"/>
  <c r="C1603" i="1"/>
  <c r="C1601" i="1"/>
  <c r="C1600" i="1"/>
  <c r="C1599" i="1"/>
  <c r="C1598" i="1"/>
  <c r="C1597" i="1"/>
  <c r="C1596" i="1"/>
  <c r="C1594" i="1"/>
  <c r="C1593" i="1"/>
  <c r="C1592" i="1"/>
  <c r="C1591" i="1"/>
  <c r="C1590" i="1"/>
  <c r="C1589" i="1"/>
  <c r="C1588" i="1"/>
  <c r="C1587" i="1"/>
  <c r="C1586" i="1"/>
  <c r="C1584"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B31" i="9" l="1"/>
  <c r="B36" i="9"/>
  <c r="B37" i="9"/>
  <c r="B236" i="9"/>
  <c r="B307" i="9"/>
  <c r="E312" i="9"/>
  <c r="B312" i="9" s="1"/>
  <c r="B320" i="9"/>
  <c r="B322" i="9"/>
  <c r="B326" i="9"/>
  <c r="B329" i="9"/>
  <c r="D51" i="8"/>
  <c r="I40" i="3"/>
  <c r="D25" i="8"/>
  <c r="C1602" i="1" s="1"/>
  <c r="D6" i="8"/>
  <c r="C1583" i="1" s="1"/>
  <c r="H1583" i="1" s="1"/>
  <c r="C1585" i="1"/>
  <c r="H1585" i="1" s="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7" i="1"/>
  <c r="G1517"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8" i="1"/>
  <c r="G1538" i="1"/>
  <c r="H1539" i="1"/>
  <c r="G1539" i="1"/>
  <c r="H1540" i="1"/>
  <c r="G1540" i="1"/>
  <c r="J1541" i="1"/>
  <c r="H1541" i="1"/>
  <c r="G1541" i="1"/>
  <c r="I1541" i="1" s="1"/>
  <c r="J1542" i="1"/>
  <c r="H1542" i="1"/>
  <c r="G1542" i="1"/>
  <c r="I1542" i="1" s="1"/>
  <c r="J1543" i="1"/>
  <c r="H1543" i="1"/>
  <c r="G1543" i="1"/>
  <c r="I1543" i="1" s="1"/>
  <c r="J1544" i="1"/>
  <c r="H1544" i="1"/>
  <c r="G1544" i="1"/>
  <c r="I1544" i="1" s="1"/>
  <c r="J1545" i="1"/>
  <c r="H1545" i="1"/>
  <c r="G1545" i="1"/>
  <c r="I1545" i="1" s="1"/>
  <c r="J1546" i="1"/>
  <c r="H1546" i="1"/>
  <c r="G1546" i="1"/>
  <c r="I1546" i="1" s="1"/>
  <c r="J1547" i="1"/>
  <c r="H1547" i="1"/>
  <c r="G1547" i="1"/>
  <c r="J1548" i="1"/>
  <c r="H1548" i="1"/>
  <c r="G1548" i="1"/>
  <c r="I1548" i="1" s="1"/>
  <c r="J1549" i="1"/>
  <c r="H1549" i="1"/>
  <c r="G1549" i="1"/>
  <c r="I1549" i="1" s="1"/>
  <c r="J1550" i="1"/>
  <c r="H1550" i="1"/>
  <c r="G1550" i="1"/>
  <c r="I1550" i="1" s="1"/>
  <c r="J1551" i="1"/>
  <c r="H1551" i="1"/>
  <c r="G1551" i="1"/>
  <c r="I1551" i="1" s="1"/>
  <c r="J1552" i="1"/>
  <c r="H1552" i="1"/>
  <c r="G1552" i="1"/>
  <c r="I1552" i="1" s="1"/>
  <c r="J1553" i="1"/>
  <c r="H1553" i="1"/>
  <c r="G1553" i="1"/>
  <c r="I1553" i="1" s="1"/>
  <c r="J1554" i="1"/>
  <c r="H1554" i="1"/>
  <c r="G1554" i="1"/>
  <c r="I1554" i="1" s="1"/>
  <c r="H1555" i="1"/>
  <c r="G1555" i="1"/>
  <c r="H1556" i="1"/>
  <c r="G1556" i="1"/>
  <c r="J1557" i="1"/>
  <c r="H1557" i="1"/>
  <c r="G1557" i="1"/>
  <c r="I1557" i="1" s="1"/>
  <c r="J1558" i="1"/>
  <c r="H1558" i="1"/>
  <c r="G1558" i="1"/>
  <c r="I1558" i="1" s="1"/>
  <c r="J1559" i="1"/>
  <c r="H1559" i="1"/>
  <c r="G1559" i="1"/>
  <c r="I1559" i="1" s="1"/>
  <c r="J1560" i="1"/>
  <c r="H1560" i="1"/>
  <c r="G1560" i="1"/>
  <c r="I1560" i="1" s="1"/>
  <c r="J1561" i="1"/>
  <c r="H1561" i="1"/>
  <c r="G1561" i="1"/>
  <c r="I1561" i="1" s="1"/>
  <c r="J1562" i="1"/>
  <c r="H1562" i="1"/>
  <c r="G1562" i="1"/>
  <c r="I1562" i="1" s="1"/>
  <c r="H1563" i="1"/>
  <c r="G1563" i="1"/>
  <c r="J1564" i="1"/>
  <c r="H1564" i="1"/>
  <c r="G1564" i="1"/>
  <c r="I1564" i="1" s="1"/>
  <c r="J1565" i="1"/>
  <c r="H1565" i="1"/>
  <c r="G1565" i="1"/>
  <c r="I1565" i="1" s="1"/>
  <c r="J1566" i="1"/>
  <c r="H1566" i="1"/>
  <c r="G1566" i="1"/>
  <c r="I1566" i="1" s="1"/>
  <c r="J1567" i="1"/>
  <c r="H1567" i="1"/>
  <c r="G1567" i="1"/>
  <c r="I1567" i="1" s="1"/>
  <c r="J1568" i="1"/>
  <c r="H1568" i="1"/>
  <c r="G1568" i="1"/>
  <c r="I1568" i="1" s="1"/>
  <c r="J1569" i="1"/>
  <c r="H1569" i="1"/>
  <c r="G1569" i="1"/>
  <c r="I1569" i="1" s="1"/>
  <c r="J1570" i="1"/>
  <c r="H1570" i="1"/>
  <c r="G1570" i="1"/>
  <c r="I1570" i="1" s="1"/>
  <c r="H1571" i="1"/>
  <c r="G1571" i="1"/>
  <c r="H1572" i="1"/>
  <c r="G1572" i="1"/>
  <c r="J1573" i="1"/>
  <c r="H1573" i="1"/>
  <c r="G1573" i="1"/>
  <c r="I1573" i="1" s="1"/>
  <c r="J1574" i="1"/>
  <c r="H1574" i="1"/>
  <c r="G1574" i="1"/>
  <c r="I1574" i="1" s="1"/>
  <c r="J1575" i="1"/>
  <c r="H1575" i="1"/>
  <c r="G1575" i="1"/>
  <c r="I1575" i="1" s="1"/>
  <c r="J1576" i="1"/>
  <c r="H1576" i="1"/>
  <c r="G1576" i="1"/>
  <c r="I1576" i="1" s="1"/>
  <c r="H1577" i="1"/>
  <c r="G1577" i="1"/>
  <c r="J1578" i="1"/>
  <c r="H1578" i="1"/>
  <c r="G1578" i="1"/>
  <c r="I1578" i="1" s="1"/>
  <c r="J1579" i="1"/>
  <c r="H1579" i="1"/>
  <c r="G1579" i="1"/>
  <c r="I1579" i="1" s="1"/>
  <c r="J1580" i="1"/>
  <c r="H1580" i="1"/>
  <c r="G1580" i="1"/>
  <c r="I1580" i="1" s="1"/>
  <c r="J1581" i="1"/>
  <c r="H1581" i="1"/>
  <c r="G1581" i="1"/>
  <c r="I1581" i="1" s="1"/>
  <c r="H1582" i="1"/>
  <c r="G1582" i="1"/>
  <c r="G1583" i="1"/>
  <c r="H1584" i="1"/>
  <c r="G1584" i="1"/>
  <c r="G1585" i="1"/>
  <c r="H1586" i="1"/>
  <c r="G1586" i="1"/>
  <c r="H1587" i="1"/>
  <c r="G1587" i="1"/>
  <c r="H1588" i="1"/>
  <c r="G1588" i="1"/>
  <c r="H1589" i="1"/>
  <c r="G1589" i="1"/>
  <c r="H1590" i="1"/>
  <c r="G1590" i="1"/>
  <c r="H1591" i="1"/>
  <c r="G1591" i="1"/>
  <c r="H1592" i="1"/>
  <c r="G1592" i="1"/>
  <c r="H1593" i="1"/>
  <c r="G1593" i="1"/>
  <c r="H1594" i="1"/>
  <c r="G1594" i="1"/>
  <c r="H1595" i="1"/>
  <c r="G1595" i="1"/>
  <c r="H1596" i="1"/>
  <c r="G1596" i="1"/>
  <c r="H1597" i="1"/>
  <c r="G1597" i="1"/>
  <c r="H1598" i="1"/>
  <c r="G1598" i="1"/>
  <c r="H1599" i="1"/>
  <c r="G1599" i="1"/>
  <c r="H1600" i="1"/>
  <c r="G1600" i="1"/>
  <c r="H1601" i="1"/>
  <c r="G1601" i="1"/>
  <c r="H1602" i="1"/>
  <c r="G1602" i="1"/>
  <c r="H1603" i="1"/>
  <c r="G1603" i="1"/>
  <c r="H1604" i="1"/>
  <c r="G1604" i="1"/>
  <c r="H1605" i="1"/>
  <c r="G1605" i="1"/>
  <c r="H1606" i="1"/>
  <c r="G1606" i="1"/>
  <c r="H1607" i="1"/>
  <c r="G1607" i="1"/>
  <c r="H1608" i="1"/>
  <c r="G1608" i="1"/>
  <c r="H1609" i="1"/>
  <c r="G1609" i="1"/>
  <c r="H1610" i="1"/>
  <c r="G1610" i="1"/>
  <c r="H1611" i="1"/>
  <c r="G1611" i="1"/>
  <c r="H1612" i="1"/>
  <c r="G1612" i="1"/>
  <c r="H1613" i="1"/>
  <c r="G1613" i="1"/>
  <c r="H1614" i="1"/>
  <c r="G1614" i="1"/>
  <c r="H1615" i="1"/>
  <c r="G1615" i="1"/>
  <c r="H1616" i="1"/>
  <c r="G1616" i="1"/>
  <c r="H1617" i="1"/>
  <c r="G1617" i="1"/>
  <c r="H1618" i="1"/>
  <c r="G1618" i="1"/>
  <c r="H1619" i="1"/>
  <c r="G1619" i="1"/>
  <c r="H1620" i="1"/>
  <c r="G1620" i="1"/>
  <c r="H1623" i="1"/>
  <c r="G1623" i="1"/>
  <c r="H1624" i="1"/>
  <c r="G1624" i="1"/>
  <c r="H1625" i="1"/>
  <c r="G1625" i="1"/>
  <c r="H1626" i="1"/>
  <c r="G1626" i="1"/>
  <c r="H1627" i="1"/>
  <c r="G1627" i="1"/>
  <c r="H1629" i="1"/>
  <c r="G1629" i="1"/>
  <c r="H1630" i="1"/>
  <c r="G1630" i="1"/>
  <c r="H1631" i="1"/>
  <c r="G1631" i="1"/>
  <c r="H1632" i="1"/>
  <c r="G1632" i="1"/>
  <c r="H1633" i="1"/>
  <c r="G1633" i="1"/>
  <c r="H1634" i="1"/>
  <c r="G1634" i="1"/>
  <c r="H1635" i="1"/>
  <c r="G1635" i="1"/>
  <c r="H1636" i="1"/>
  <c r="G1636" i="1"/>
  <c r="H1637" i="1"/>
  <c r="G1637" i="1"/>
  <c r="H1638" i="1"/>
  <c r="G1638" i="1"/>
  <c r="H1639" i="1"/>
  <c r="G1639" i="1"/>
  <c r="H1640" i="1"/>
  <c r="G1640" i="1"/>
  <c r="H1641" i="1"/>
  <c r="G1641" i="1"/>
  <c r="H1642" i="1"/>
  <c r="G1642" i="1"/>
  <c r="H1643" i="1"/>
  <c r="G1643" i="1"/>
  <c r="H1644" i="1"/>
  <c r="G1644" i="1"/>
  <c r="H1645" i="1"/>
  <c r="G1645" i="1"/>
  <c r="H1646" i="1"/>
  <c r="G1646" i="1"/>
  <c r="H1647" i="1"/>
  <c r="G1647" i="1"/>
  <c r="H1648" i="1"/>
  <c r="G1648" i="1"/>
  <c r="H1649" i="1"/>
  <c r="G1649" i="1"/>
  <c r="H1650" i="1"/>
  <c r="G1650" i="1"/>
  <c r="H1651" i="1"/>
  <c r="G1651" i="1"/>
  <c r="H1652" i="1"/>
  <c r="G1652" i="1"/>
  <c r="H1653" i="1"/>
  <c r="G1653" i="1"/>
  <c r="H1654" i="1"/>
  <c r="G1654" i="1"/>
  <c r="H1655" i="1"/>
  <c r="G1655" i="1"/>
  <c r="H1656" i="1"/>
  <c r="G1656" i="1"/>
  <c r="H1657" i="1"/>
  <c r="G1657" i="1"/>
  <c r="H1658" i="1"/>
  <c r="G1658" i="1"/>
  <c r="H1659" i="1"/>
  <c r="G1659" i="1"/>
  <c r="H1660" i="1"/>
  <c r="G1660" i="1"/>
  <c r="H1661" i="1"/>
  <c r="G1661" i="1"/>
  <c r="H1662" i="1"/>
  <c r="G1662" i="1"/>
  <c r="H1663" i="1"/>
  <c r="G1663" i="1"/>
  <c r="H1664" i="1"/>
  <c r="G1664" i="1"/>
  <c r="H1665" i="1"/>
  <c r="G1665" i="1"/>
  <c r="H1666" i="1"/>
  <c r="G1666" i="1"/>
  <c r="H1667" i="1"/>
  <c r="G1667" i="1"/>
  <c r="H1668" i="1"/>
  <c r="G1668" i="1"/>
  <c r="H1669" i="1"/>
  <c r="G1669" i="1"/>
  <c r="H1670" i="1"/>
  <c r="G1670" i="1"/>
  <c r="H1671" i="1"/>
  <c r="G1671" i="1"/>
  <c r="H1672" i="1"/>
  <c r="G1672" i="1"/>
  <c r="H1673" i="1"/>
  <c r="G1673" i="1"/>
  <c r="H1674" i="1"/>
  <c r="G1674" i="1"/>
  <c r="H1675" i="1"/>
  <c r="G1675" i="1"/>
  <c r="H1676" i="1"/>
  <c r="G1676" i="1"/>
  <c r="H1677" i="1"/>
  <c r="G1677" i="1"/>
  <c r="H1678" i="1"/>
  <c r="G1678" i="1"/>
  <c r="H1679" i="1"/>
  <c r="G1679" i="1"/>
  <c r="H1680" i="1"/>
  <c r="G1680" i="1"/>
  <c r="H1681" i="1"/>
  <c r="G1681" i="1"/>
  <c r="H1682" i="1"/>
  <c r="G1682" i="1"/>
  <c r="H1683" i="1"/>
  <c r="G1683" i="1"/>
  <c r="H1684" i="1"/>
  <c r="G1684" i="1"/>
  <c r="H1685" i="1"/>
  <c r="G1685" i="1"/>
  <c r="H1686" i="1"/>
  <c r="G1686"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B345" i="9"/>
  <c r="E344" i="9"/>
  <c r="I10" i="3" s="1"/>
  <c r="D44" i="8"/>
  <c r="H19" i="9" s="1"/>
  <c r="E19" i="9" s="1"/>
  <c r="B19" i="9" s="1"/>
  <c r="H20" i="9"/>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C1628" i="1" l="1"/>
  <c r="D45" i="8"/>
  <c r="K1480" i="9" s="1"/>
  <c r="G343" i="9"/>
  <c r="E343" i="9" s="1"/>
  <c r="B343" i="9" s="1"/>
  <c r="I38" i="3"/>
  <c r="C1621" i="1"/>
  <c r="G342" i="9"/>
  <c r="E342" i="9" s="1"/>
  <c r="F141" i="6"/>
  <c r="H30" i="3"/>
  <c r="C1537" i="1"/>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I39" i="3" l="1"/>
  <c r="C1622" i="1"/>
  <c r="H11" i="3" s="1"/>
  <c r="H1628" i="1"/>
  <c r="G1628" i="1"/>
  <c r="H334" i="9"/>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H1537" i="1"/>
  <c r="G1537" i="1"/>
  <c r="H9" i="3"/>
  <c r="B342" i="9"/>
  <c r="E341" i="9"/>
  <c r="H1621" i="1"/>
  <c r="G1621" i="1"/>
  <c r="H1622" i="1" l="1"/>
  <c r="G1622" i="1"/>
  <c r="N3" i="9"/>
  <c r="I11" i="3"/>
  <c r="K3" i="9"/>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K12" i="9"/>
  <c r="J12" i="9"/>
  <c r="I12" i="9"/>
  <c r="K11" i="9"/>
  <c r="J11" i="9"/>
  <c r="I11" i="9"/>
  <c r="K10" i="9"/>
  <c r="J10" i="9"/>
  <c r="K9" i="9"/>
  <c r="J9" i="9"/>
  <c r="I9" i="9"/>
  <c r="K8" i="9"/>
  <c r="J8" i="9"/>
  <c r="I8" i="9"/>
  <c r="K7" i="9"/>
  <c r="J7" i="9"/>
  <c r="I7" i="9"/>
  <c r="K6" i="9"/>
  <c r="J6" i="9"/>
  <c r="I6" i="9"/>
  <c r="K5" i="9"/>
  <c r="J5" i="9"/>
  <c r="I5" i="9"/>
  <c r="E11" i="9" l="1"/>
  <c r="B11" i="9" s="1"/>
  <c r="E10" i="9"/>
  <c r="B10" i="9" s="1"/>
  <c r="E5" i="9"/>
  <c r="B5" i="9" s="1"/>
  <c r="E6" i="9"/>
  <c r="B6" i="9" s="1"/>
  <c r="E13" i="9"/>
  <c r="B13" i="9" s="1"/>
  <c r="E8" i="9"/>
  <c r="B8" i="9" s="1"/>
  <c r="E9" i="9"/>
  <c r="B9" i="9" s="1"/>
  <c r="E7" i="9"/>
  <c r="B7" i="9" s="1"/>
  <c r="E12" i="9"/>
  <c r="B12" i="9" s="1"/>
  <c r="B15" i="9"/>
  <c r="E14" i="9"/>
  <c r="I12" i="3" s="1"/>
  <c r="B293" i="9"/>
  <c r="F23" i="9"/>
  <c r="F3" i="9" s="1"/>
  <c r="B295" i="9"/>
  <c r="E23" i="9"/>
  <c r="I7" i="3" s="1"/>
  <c r="E4" i="9" l="1"/>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<sst xmlns="http://schemas.openxmlformats.org/spreadsheetml/2006/main" count="4719" uniqueCount="3650">
  <si>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</si>
  <si>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</si>
  <si>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</si>
  <si>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</si>
  <si>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</si>
  <si>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</si>
  <si>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</si>
  <si>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</si>
  <si>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</si>
  <si>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</si>
  <si>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</si>
  <si>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</si>
  <si>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</si>
  <si>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</si>
  <si>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</si>
  <si>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</si>
  <si>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</si>
  <si>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</si>
  <si>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</si>
  <si>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</si>
  <si>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</si>
  <si>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</si>
  <si>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</si>
  <si>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</si>
  <si>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</si>
  <si>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</si>
  <si>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</si>
  <si>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</si>
  <si>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</si>
  <si>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</si>
  <si>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</si>
  <si>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DRAGANIĆI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</si>
  <si>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</si>
  <si>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</si>
  <si>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</si>
  <si>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</si>
  <si>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</si>
  <si>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</si>
  <si>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</si>
  <si>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</si>
  <si>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</si>
  <si>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</si>
  <si>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</si>
  <si>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</si>
  <si>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</si>
  <si>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</si>
  <si>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</si>
  <si>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</si>
  <si>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</si>
  <si>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</si>
  <si>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</si>
  <si>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</si>
  <si>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</si>
  <si>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</si>
  <si>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</si>
  <si>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</si>
  <si>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8883 - OSNOVNA ŠKOLA  DRAGANIĆI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</si>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</sst>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639384.21</v>
      </c>
      <c r="D2" s="6">
        <f>'PR-RAS'!E6</f>
        <v>910020.29999999993</v>
      </c>
      <c r="E2" s="6">
        <v>0</v>
      </c>
      <c r="F2" s="6">
        <v>0</v>
      </c>
      <c r="G2" s="7">
        <f t="shared" ref="G2:G274" si="0">(B2/1000)*(C2*1+D2*2)</f>
        <v>2459.4248099999995</v>
      </c>
      <c r="H2" s="7">
        <f t="shared" ref="H2:H274" si="1">ABS(C2-ROUND(C2,0))+ABS(D2-ROUND(D2,0))</f>
        <v>0.5099999998928979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552467.38</v>
      </c>
      <c r="D45" s="1">
        <f>'PR-RAS'!E49</f>
        <v>819966.23</v>
      </c>
      <c r="E45" s="1">
        <v>0</v>
      </c>
      <c r="F45" s="1">
        <v>0</v>
      </c>
      <c r="G45" s="2">
        <f t="shared" si="0"/>
        <v>96465.592959999994</v>
      </c>
      <c r="H45" s="2">
        <f t="shared" si="1"/>
        <v>0.60999999998603016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546467.38</v>
      </c>
      <c r="D64" s="1">
        <f>'PR-RAS'!E68</f>
        <v>819966.23</v>
      </c>
      <c r="E64" s="1">
        <v>0</v>
      </c>
      <c r="F64" s="1">
        <v>0</v>
      </c>
      <c r="G64" s="2">
        <f t="shared" si="0"/>
        <v>137743.18992</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546467.38</v>
      </c>
      <c r="D65" s="1">
        <f>'PR-RAS'!E69</f>
        <v>641481.59</v>
      </c>
      <c r="E65" s="1">
        <v>0</v>
      </c>
      <c r="F65" s="1">
        <v>0</v>
      </c>
      <c r="G65" s="2">
        <f t="shared" si="0"/>
        <v>117083.55584</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178484.64</v>
      </c>
      <c r="E66" s="1">
        <v>0</v>
      </c>
      <c r="F66" s="1">
        <v>0</v>
      </c>
      <c r="G66" s="2">
        <f t="shared" si="0"/>
        <v>23203.003200000003</v>
      </c>
      <c r="H66" s="2">
        <f t="shared" si="1"/>
        <v>0.35999999998603016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6000</v>
      </c>
      <c r="D70" s="1">
        <f>'PR-RAS'!E74</f>
        <v>0</v>
      </c>
      <c r="E70" s="1">
        <v>0</v>
      </c>
      <c r="F70" s="1">
        <v>0</v>
      </c>
      <c r="G70" s="2">
        <f t="shared" si="0"/>
        <v>414.00000000000006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6000</v>
      </c>
      <c r="D71" s="1">
        <f>'PR-RAS'!E75</f>
        <v>0</v>
      </c>
      <c r="E71" s="1">
        <v>0</v>
      </c>
      <c r="F71" s="1">
        <v>0</v>
      </c>
      <c r="G71" s="2">
        <f t="shared" si="0"/>
        <v>420.00000000000006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8405.1299999999992</v>
      </c>
      <c r="D102" s="1">
        <f>'PR-RAS'!E106</f>
        <v>9499.6</v>
      </c>
      <c r="E102" s="1">
        <v>0</v>
      </c>
      <c r="F102" s="1">
        <v>0</v>
      </c>
      <c r="G102" s="2">
        <f t="shared" si="0"/>
        <v>2767.8373300000003</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8405.1299999999992</v>
      </c>
      <c r="D108" s="1">
        <f>'PR-RAS'!E112</f>
        <v>9499.6</v>
      </c>
      <c r="E108" s="1">
        <v>0</v>
      </c>
      <c r="F108" s="1">
        <v>0</v>
      </c>
      <c r="G108" s="2">
        <f t="shared" si="0"/>
        <v>2932.2633100000003</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8405.1299999999992</v>
      </c>
      <c r="D113" s="1">
        <f>'PR-RAS'!E117</f>
        <v>9499.6</v>
      </c>
      <c r="E113" s="1">
        <v>0</v>
      </c>
      <c r="F113" s="1">
        <v>0</v>
      </c>
      <c r="G113" s="2">
        <f t="shared" si="0"/>
        <v>3069.2849600000004</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5762.52</v>
      </c>
      <c r="D121" s="1">
        <f>'PR-RAS'!E125</f>
        <v>5518.45</v>
      </c>
      <c r="E121" s="1">
        <v>0</v>
      </c>
      <c r="F121" s="1">
        <v>0</v>
      </c>
      <c r="G121" s="2">
        <f t="shared" si="0"/>
        <v>2015.9303999999997</v>
      </c>
      <c r="H121" s="2">
        <f t="shared" si="1"/>
        <v>0.92999999999938154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5762.52</v>
      </c>
      <c r="D122" s="1">
        <f>'PR-RAS'!E126</f>
        <v>5518.45</v>
      </c>
      <c r="E122" s="1">
        <v>0</v>
      </c>
      <c r="F122" s="1">
        <v>0</v>
      </c>
      <c r="G122" s="2">
        <f t="shared" si="0"/>
        <v>2032.7298199999998</v>
      </c>
      <c r="H122" s="2">
        <f t="shared" si="1"/>
        <v>0.92999999999938154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99.92</v>
      </c>
      <c r="D123" s="1">
        <f>'PR-RAS'!E127</f>
        <v>31</v>
      </c>
      <c r="E123" s="1">
        <v>0</v>
      </c>
      <c r="F123" s="1">
        <v>0</v>
      </c>
      <c r="G123" s="2">
        <f t="shared" si="0"/>
        <v>19.754240000000003</v>
      </c>
      <c r="H123" s="2">
        <f t="shared" si="1"/>
        <v>7.9999999999998295E-2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5662.6</v>
      </c>
      <c r="D124" s="1">
        <f>'PR-RAS'!E128</f>
        <v>5487.45</v>
      </c>
      <c r="E124" s="1">
        <v>0</v>
      </c>
      <c r="F124" s="1">
        <v>0</v>
      </c>
      <c r="G124" s="2">
        <f t="shared" si="0"/>
        <v>2046.4124999999999</v>
      </c>
      <c r="H124" s="2">
        <f t="shared" si="1"/>
        <v>0.8499999999994543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72749.179999999993</v>
      </c>
      <c r="D130" s="1">
        <f>'PR-RAS'!E134</f>
        <v>75036.02</v>
      </c>
      <c r="E130" s="1">
        <v>0</v>
      </c>
      <c r="F130" s="1">
        <v>0</v>
      </c>
      <c r="G130" s="2">
        <f t="shared" si="0"/>
        <v>28743.937379999999</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72749.179999999993</v>
      </c>
      <c r="D131" s="1">
        <f>'PR-RAS'!E135</f>
        <v>75036.02</v>
      </c>
      <c r="E131" s="1">
        <v>0</v>
      </c>
      <c r="F131" s="1">
        <v>0</v>
      </c>
      <c r="G131" s="2">
        <f t="shared" si="0"/>
        <v>28966.758600000001</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72446.179999999993</v>
      </c>
      <c r="D132" s="1">
        <f>'PR-RAS'!E136</f>
        <v>75036.02</v>
      </c>
      <c r="E132" s="1">
        <v>0</v>
      </c>
      <c r="F132" s="1">
        <v>0</v>
      </c>
      <c r="G132" s="2">
        <f t="shared" si="0"/>
        <v>29149.88682</v>
      </c>
      <c r="H132" s="2">
        <f t="shared" si="1"/>
        <v>0.19999999999708962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303</v>
      </c>
      <c r="D133" s="1">
        <f>'PR-RAS'!E137</f>
        <v>0</v>
      </c>
      <c r="E133" s="1">
        <v>0</v>
      </c>
      <c r="F133" s="1">
        <v>0</v>
      </c>
      <c r="G133" s="2">
        <f t="shared" si="0"/>
        <v>39.996000000000002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611811.02</v>
      </c>
      <c r="D148" s="1">
        <f>'PR-RAS'!E152</f>
        <v>844952.90999999992</v>
      </c>
      <c r="E148" s="1">
        <v>0</v>
      </c>
      <c r="F148" s="1">
        <v>0</v>
      </c>
      <c r="G148" s="2">
        <f t="shared" si="0"/>
        <v>338352.37547999999</v>
      </c>
      <c r="H148" s="2">
        <f t="shared" si="1"/>
        <v>0.11000000010244548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469539.29</v>
      </c>
      <c r="D149" s="1">
        <f>'PR-RAS'!E153</f>
        <v>671815.15</v>
      </c>
      <c r="E149" s="1">
        <v>0</v>
      </c>
      <c r="F149" s="1">
        <v>0</v>
      </c>
      <c r="G149" s="2">
        <f t="shared" si="0"/>
        <v>268349.09931999998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391708.23</v>
      </c>
      <c r="D150" s="1">
        <f>'PR-RAS'!E154</f>
        <v>570728.73</v>
      </c>
      <c r="E150" s="1">
        <v>0</v>
      </c>
      <c r="F150" s="1">
        <v>0</v>
      </c>
      <c r="G150" s="2">
        <f t="shared" si="0"/>
        <v>228441.68780999997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391708.23</v>
      </c>
      <c r="D151" s="1">
        <f>'PR-RAS'!E155</f>
        <v>570728.73</v>
      </c>
      <c r="E151" s="1">
        <v>0</v>
      </c>
      <c r="F151" s="1">
        <v>0</v>
      </c>
      <c r="G151" s="2">
        <f t="shared" si="0"/>
        <v>229974.8535</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15122.94</v>
      </c>
      <c r="D155" s="1">
        <f>'PR-RAS'!E159</f>
        <v>14491.79</v>
      </c>
      <c r="E155" s="1">
        <v>0</v>
      </c>
      <c r="F155" s="1">
        <v>0</v>
      </c>
      <c r="G155" s="2">
        <f t="shared" si="0"/>
        <v>6792.4040800000002</v>
      </c>
      <c r="H155" s="2">
        <f t="shared" si="1"/>
        <v>0.26999999999861757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62708.12</v>
      </c>
      <c r="D156" s="1">
        <f>'PR-RAS'!E160</f>
        <v>86594.63</v>
      </c>
      <c r="E156" s="1">
        <v>0</v>
      </c>
      <c r="F156" s="1">
        <v>0</v>
      </c>
      <c r="G156" s="2">
        <f t="shared" si="0"/>
        <v>36564.0939</v>
      </c>
      <c r="H156" s="2">
        <f t="shared" si="1"/>
        <v>0.48999999999796273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62708.12</v>
      </c>
      <c r="D158" s="1">
        <f>'PR-RAS'!E162</f>
        <v>86594.63</v>
      </c>
      <c r="E158" s="1">
        <v>0</v>
      </c>
      <c r="F158" s="1">
        <v>0</v>
      </c>
      <c r="G158" s="2">
        <f t="shared" si="0"/>
        <v>37035.888660000004</v>
      </c>
      <c r="H158" s="2">
        <f t="shared" si="1"/>
        <v>0.48999999999796273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141502.70000000001</v>
      </c>
      <c r="D160" s="1">
        <f>'PR-RAS'!E164</f>
        <v>172190.1</v>
      </c>
      <c r="E160" s="1">
        <v>0</v>
      </c>
      <c r="F160" s="1">
        <v>0</v>
      </c>
      <c r="G160" s="2">
        <f t="shared" si="0"/>
        <v>77255.381099999999</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27562.52</v>
      </c>
      <c r="D161" s="1">
        <f>'PR-RAS'!E165</f>
        <v>22640.460000000003</v>
      </c>
      <c r="E161" s="1">
        <v>0</v>
      </c>
      <c r="F161" s="1">
        <v>0</v>
      </c>
      <c r="G161" s="2">
        <f t="shared" si="0"/>
        <v>11654.9504</v>
      </c>
      <c r="H161" s="2">
        <f t="shared" si="1"/>
        <v>0.94000000000232831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11058.98</v>
      </c>
      <c r="D162" s="1">
        <f>'PR-RAS'!E166</f>
        <v>2972.13</v>
      </c>
      <c r="E162" s="1">
        <v>0</v>
      </c>
      <c r="F162" s="1">
        <v>0</v>
      </c>
      <c r="G162" s="2">
        <f t="shared" si="0"/>
        <v>2737.5216399999999</v>
      </c>
      <c r="H162" s="2">
        <f t="shared" si="1"/>
        <v>0.1500000000005457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15708.89</v>
      </c>
      <c r="D163" s="1">
        <f>'PR-RAS'!E167</f>
        <v>19075.830000000002</v>
      </c>
      <c r="E163" s="1">
        <v>0</v>
      </c>
      <c r="F163" s="1">
        <v>0</v>
      </c>
      <c r="G163" s="2">
        <f t="shared" si="0"/>
        <v>8725.4091000000008</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794.65</v>
      </c>
      <c r="D164" s="1">
        <f>'PR-RAS'!E168</f>
        <v>294</v>
      </c>
      <c r="E164" s="1">
        <v>0</v>
      </c>
      <c r="F164" s="1">
        <v>0</v>
      </c>
      <c r="G164" s="2">
        <f t="shared" si="0"/>
        <v>225.37195000000003</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298.5</v>
      </c>
      <c r="E165" s="1">
        <v>0</v>
      </c>
      <c r="F165" s="1">
        <v>0</v>
      </c>
      <c r="G165" s="2">
        <f t="shared" si="0"/>
        <v>97.908000000000001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61012.09</v>
      </c>
      <c r="D166" s="1">
        <f>'PR-RAS'!E170</f>
        <v>70263.199999999997</v>
      </c>
      <c r="E166" s="1">
        <v>0</v>
      </c>
      <c r="F166" s="1">
        <v>0</v>
      </c>
      <c r="G166" s="2">
        <f t="shared" si="0"/>
        <v>33253.850850000003</v>
      </c>
      <c r="H166" s="2">
        <f t="shared" si="1"/>
        <v>0.28999999999359716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13514.5</v>
      </c>
      <c r="D167" s="1">
        <f>'PR-RAS'!E171</f>
        <v>10323.709999999999</v>
      </c>
      <c r="E167" s="1">
        <v>0</v>
      </c>
      <c r="F167" s="1">
        <v>0</v>
      </c>
      <c r="G167" s="2">
        <f t="shared" si="0"/>
        <v>5670.8787199999997</v>
      </c>
      <c r="H167" s="2">
        <f t="shared" si="1"/>
        <v>0.79000000000087311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37532.36</v>
      </c>
      <c r="D168" s="1">
        <f>'PR-RAS'!E172</f>
        <v>46879.47</v>
      </c>
      <c r="E168" s="1">
        <v>0</v>
      </c>
      <c r="F168" s="1">
        <v>0</v>
      </c>
      <c r="G168" s="2">
        <f t="shared" si="0"/>
        <v>21925.647099999998</v>
      </c>
      <c r="H168" s="2">
        <f t="shared" si="1"/>
        <v>0.83000000000174623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7283.92</v>
      </c>
      <c r="D169" s="1">
        <f>'PR-RAS'!E173</f>
        <v>8296.3700000000008</v>
      </c>
      <c r="E169" s="1">
        <v>0</v>
      </c>
      <c r="F169" s="1">
        <v>0</v>
      </c>
      <c r="G169" s="2">
        <f t="shared" si="0"/>
        <v>4011.2788800000008</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467.39</v>
      </c>
      <c r="D170" s="1">
        <f>'PR-RAS'!E174</f>
        <v>231.08</v>
      </c>
      <c r="E170" s="1">
        <v>0</v>
      </c>
      <c r="F170" s="1">
        <v>0</v>
      </c>
      <c r="G170" s="2">
        <f t="shared" si="0"/>
        <v>157.09395000000001</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2213.92</v>
      </c>
      <c r="D171" s="1">
        <f>'PR-RAS'!E175</f>
        <v>4484.42</v>
      </c>
      <c r="E171" s="1">
        <v>0</v>
      </c>
      <c r="F171" s="1">
        <v>0</v>
      </c>
      <c r="G171" s="2">
        <f t="shared" si="0"/>
        <v>1901.0692000000001</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48.15</v>
      </c>
      <c r="E173" s="1">
        <v>0</v>
      </c>
      <c r="F173" s="1">
        <v>0</v>
      </c>
      <c r="G173" s="2">
        <f t="shared" si="0"/>
        <v>16.563599999999997</v>
      </c>
      <c r="H173" s="2">
        <f t="shared" si="1"/>
        <v>0.14999999999999858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46055.770000000004</v>
      </c>
      <c r="D174" s="1">
        <f>'PR-RAS'!E178</f>
        <v>72172.799999999988</v>
      </c>
      <c r="E174" s="1">
        <v>0</v>
      </c>
      <c r="F174" s="1">
        <v>0</v>
      </c>
      <c r="G174" s="2">
        <f t="shared" si="0"/>
        <v>32939.437009999994</v>
      </c>
      <c r="H174" s="2">
        <f t="shared" si="1"/>
        <v>0.430000000007567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32580.65</v>
      </c>
      <c r="D175" s="1">
        <f>'PR-RAS'!E179</f>
        <v>35742.5</v>
      </c>
      <c r="E175" s="1">
        <v>0</v>
      </c>
      <c r="F175" s="1">
        <v>0</v>
      </c>
      <c r="G175" s="2">
        <f t="shared" si="0"/>
        <v>18107.423099999996</v>
      </c>
      <c r="H175" s="2">
        <f t="shared" si="1"/>
        <v>0.84999999999854481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4102.07</v>
      </c>
      <c r="D176" s="1">
        <f>'PR-RAS'!E180</f>
        <v>6628.13</v>
      </c>
      <c r="E176" s="1">
        <v>0</v>
      </c>
      <c r="F176" s="1">
        <v>0</v>
      </c>
      <c r="G176" s="2">
        <f t="shared" si="0"/>
        <v>3037.70775</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281.2</v>
      </c>
      <c r="D177" s="1">
        <f>'PR-RAS'!E181</f>
        <v>0</v>
      </c>
      <c r="E177" s="1">
        <v>0</v>
      </c>
      <c r="F177" s="1">
        <v>0</v>
      </c>
      <c r="G177" s="2">
        <f t="shared" si="0"/>
        <v>49.491199999999992</v>
      </c>
      <c r="H177" s="2">
        <f t="shared" si="1"/>
        <v>0.19999999999998863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1843.12</v>
      </c>
      <c r="D178" s="1">
        <f>'PR-RAS'!E182</f>
        <v>1887.69</v>
      </c>
      <c r="E178" s="1">
        <v>0</v>
      </c>
      <c r="F178" s="1">
        <v>0</v>
      </c>
      <c r="G178" s="2">
        <f t="shared" si="0"/>
        <v>994.47449999999992</v>
      </c>
      <c r="H178" s="2">
        <f t="shared" si="1"/>
        <v>0.42999999999983629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2310.62</v>
      </c>
      <c r="D180" s="1">
        <f>'PR-RAS'!E184</f>
        <v>2322.92</v>
      </c>
      <c r="E180" s="1">
        <v>0</v>
      </c>
      <c r="F180" s="1">
        <v>0</v>
      </c>
      <c r="G180" s="2">
        <f t="shared" si="0"/>
        <v>1245.20634</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3749.13</v>
      </c>
      <c r="D181" s="1">
        <f>'PR-RAS'!E185</f>
        <v>22430.52</v>
      </c>
      <c r="E181" s="1">
        <v>0</v>
      </c>
      <c r="F181" s="1">
        <v>0</v>
      </c>
      <c r="G181" s="2">
        <f t="shared" si="0"/>
        <v>8749.8305999999993</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905.3</v>
      </c>
      <c r="D182" s="1">
        <f>'PR-RAS'!E186</f>
        <v>1491.79</v>
      </c>
      <c r="E182" s="1">
        <v>0</v>
      </c>
      <c r="F182" s="1">
        <v>0</v>
      </c>
      <c r="G182" s="2">
        <f t="shared" si="0"/>
        <v>703.88728000000003</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283.68</v>
      </c>
      <c r="D183" s="1">
        <f>'PR-RAS'!E187</f>
        <v>1669.25</v>
      </c>
      <c r="E183" s="1">
        <v>0</v>
      </c>
      <c r="F183" s="1">
        <v>0</v>
      </c>
      <c r="G183" s="2">
        <f t="shared" si="0"/>
        <v>659.23676</v>
      </c>
      <c r="H183" s="2">
        <f t="shared" si="1"/>
        <v>0.56999999999999318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6872.3200000000006</v>
      </c>
      <c r="D190" s="1">
        <f>'PR-RAS'!E194</f>
        <v>7113.64</v>
      </c>
      <c r="E190" s="1">
        <v>0</v>
      </c>
      <c r="F190" s="1">
        <v>0</v>
      </c>
      <c r="G190" s="2">
        <f t="shared" si="0"/>
        <v>3987.8244000000004</v>
      </c>
      <c r="H190" s="2">
        <f t="shared" si="1"/>
        <v>0.68000000000029104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172.02</v>
      </c>
      <c r="E191" s="1">
        <v>0</v>
      </c>
      <c r="F191" s="1">
        <v>0</v>
      </c>
      <c r="G191" s="2">
        <f t="shared" si="0"/>
        <v>65.36760000000001</v>
      </c>
      <c r="H191" s="2">
        <f t="shared" si="1"/>
        <v>2.0000000000010232E-2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839.14</v>
      </c>
      <c r="D193" s="1">
        <f>'PR-RAS'!E197</f>
        <v>1918.5</v>
      </c>
      <c r="E193" s="1">
        <v>0</v>
      </c>
      <c r="F193" s="1">
        <v>0</v>
      </c>
      <c r="G193" s="2">
        <f t="shared" si="0"/>
        <v>897.81888000000004</v>
      </c>
      <c r="H193" s="2">
        <f t="shared" si="1"/>
        <v>0.63999999999998636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5293.09</v>
      </c>
      <c r="D194" s="1">
        <f>'PR-RAS'!E198</f>
        <v>2930</v>
      </c>
      <c r="E194" s="1">
        <v>0</v>
      </c>
      <c r="F194" s="1">
        <v>0</v>
      </c>
      <c r="G194" s="2">
        <f t="shared" si="0"/>
        <v>2152.54637</v>
      </c>
      <c r="H194" s="2">
        <f t="shared" si="1"/>
        <v>9.0000000000145519E-2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394.84</v>
      </c>
      <c r="D195" s="1">
        <f>'PR-RAS'!E199</f>
        <v>1227.72</v>
      </c>
      <c r="E195" s="1">
        <v>0</v>
      </c>
      <c r="F195" s="1">
        <v>0</v>
      </c>
      <c r="G195" s="2">
        <f t="shared" si="0"/>
        <v>552.95432000000005</v>
      </c>
      <c r="H195" s="2">
        <f t="shared" si="1"/>
        <v>0.43999999999999773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345.25</v>
      </c>
      <c r="D197" s="1">
        <f>'PR-RAS'!E201</f>
        <v>865.4</v>
      </c>
      <c r="E197" s="1">
        <v>0</v>
      </c>
      <c r="F197" s="1">
        <v>0</v>
      </c>
      <c r="G197" s="2">
        <f t="shared" si="0"/>
        <v>406.90580000000006</v>
      </c>
      <c r="H197" s="2">
        <f t="shared" si="1"/>
        <v>0.64999999999997726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391.03</v>
      </c>
      <c r="D198" s="1">
        <f>'PR-RAS'!E202</f>
        <v>389.33</v>
      </c>
      <c r="E198" s="1">
        <v>0</v>
      </c>
      <c r="F198" s="1">
        <v>0</v>
      </c>
      <c r="G198" s="2">
        <f t="shared" si="0"/>
        <v>230.42893000000001</v>
      </c>
      <c r="H198" s="2">
        <f t="shared" si="1"/>
        <v>0.3599999999999568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391.03</v>
      </c>
      <c r="D212" s="1">
        <f>'PR-RAS'!E216</f>
        <v>389.33</v>
      </c>
      <c r="E212" s="1">
        <v>0</v>
      </c>
      <c r="F212" s="1">
        <v>0</v>
      </c>
      <c r="G212" s="2">
        <f t="shared" si="0"/>
        <v>246.80458999999999</v>
      </c>
      <c r="H212" s="2">
        <f t="shared" si="1"/>
        <v>0.3599999999999568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391.03</v>
      </c>
      <c r="D213" s="1">
        <f>'PR-RAS'!E217</f>
        <v>389.33</v>
      </c>
      <c r="E213" s="1">
        <v>0</v>
      </c>
      <c r="F213" s="1">
        <v>0</v>
      </c>
      <c r="G213" s="2">
        <f t="shared" si="0"/>
        <v>247.97427999999999</v>
      </c>
      <c r="H213" s="2">
        <f t="shared" si="1"/>
        <v>0.3599999999999568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162.33000000000001</v>
      </c>
      <c r="E258" s="1">
        <v>0</v>
      </c>
      <c r="F258" s="1">
        <v>0</v>
      </c>
      <c r="G258" s="2">
        <f t="shared" si="0"/>
        <v>83.43762000000001</v>
      </c>
      <c r="H258" s="2">
        <f t="shared" si="1"/>
        <v>0.33000000000001251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162.33000000000001</v>
      </c>
      <c r="E265" s="1">
        <v>0</v>
      </c>
      <c r="F265" s="1">
        <v>0</v>
      </c>
      <c r="G265" s="2">
        <f t="shared" si="0"/>
        <v>85.710240000000013</v>
      </c>
      <c r="H265" s="2">
        <f t="shared" si="1"/>
        <v>0.33000000000001251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162.33000000000001</v>
      </c>
      <c r="E267" s="1">
        <v>0</v>
      </c>
      <c r="F267" s="1">
        <v>0</v>
      </c>
      <c r="G267" s="2">
        <f t="shared" si="0"/>
        <v>86.359560000000016</v>
      </c>
      <c r="H267" s="2">
        <f t="shared" si="1"/>
        <v>0.33000000000001251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378</v>
      </c>
      <c r="D269" s="1">
        <f>'PR-RAS'!E273</f>
        <v>396</v>
      </c>
      <c r="E269" s="1">
        <v>0</v>
      </c>
      <c r="F269" s="1">
        <v>0</v>
      </c>
      <c r="G269" s="2">
        <f t="shared" si="0"/>
        <v>313.56</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378</v>
      </c>
      <c r="D270" s="1">
        <f>'PR-RAS'!E274</f>
        <v>396</v>
      </c>
      <c r="E270" s="1">
        <v>0</v>
      </c>
      <c r="F270" s="1">
        <v>0</v>
      </c>
      <c r="G270" s="2">
        <f t="shared" si="0"/>
        <v>314.73</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378</v>
      </c>
      <c r="D272" s="1">
        <f>'PR-RAS'!E276</f>
        <v>396</v>
      </c>
      <c r="E272" s="1">
        <v>0</v>
      </c>
      <c r="F272" s="1">
        <v>0</v>
      </c>
      <c r="G272" s="2">
        <f t="shared" si="0"/>
        <v>317.07000000000005</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611811.02</v>
      </c>
      <c r="D295" s="1">
        <f>'PR-RAS'!E299</f>
        <v>844952.90999999992</v>
      </c>
      <c r="E295" s="1">
        <v>0</v>
      </c>
      <c r="F295" s="1">
        <v>0</v>
      </c>
      <c r="G295" s="2">
        <f t="shared" si="12"/>
        <v>676704.75095999998</v>
      </c>
      <c r="H295" s="2">
        <f t="shared" si="13"/>
        <v>0.11000000010244548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27573.189999999944</v>
      </c>
      <c r="D296" s="1">
        <f>'PR-RAS'!E300</f>
        <v>65067.390000000014</v>
      </c>
      <c r="E296" s="1">
        <v>0</v>
      </c>
      <c r="F296" s="1">
        <v>0</v>
      </c>
      <c r="G296" s="2">
        <f t="shared" si="12"/>
        <v>46523.851149999988</v>
      </c>
      <c r="H296" s="2">
        <f t="shared" si="13"/>
        <v>0.57999999995809048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62128.11</v>
      </c>
      <c r="D298" s="1">
        <f>'PR-RAS'!E302</f>
        <v>49526.400000000001</v>
      </c>
      <c r="E298" s="1">
        <v>0</v>
      </c>
      <c r="F298" s="1">
        <v>0</v>
      </c>
      <c r="G298" s="2">
        <f t="shared" si="12"/>
        <v>47870.73027</v>
      </c>
      <c r="H298" s="2">
        <f t="shared" si="13"/>
        <v>0.51000000000203727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511.33</v>
      </c>
      <c r="D300" s="1">
        <f>'PR-RAS'!E304</f>
        <v>95397.91</v>
      </c>
      <c r="E300" s="1">
        <v>0</v>
      </c>
      <c r="F300" s="1">
        <v>0</v>
      </c>
      <c r="G300" s="2">
        <f t="shared" si="12"/>
        <v>57200.837849999996</v>
      </c>
      <c r="H300" s="2">
        <f t="shared" si="13"/>
        <v>0.41999999999649162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488.46</v>
      </c>
      <c r="D301" s="1">
        <f>'PR-RAS'!E305</f>
        <v>880.7</v>
      </c>
      <c r="E301" s="1">
        <v>0</v>
      </c>
      <c r="F301" s="1">
        <v>0</v>
      </c>
      <c r="G301" s="2">
        <f t="shared" si="12"/>
        <v>674.95799999999997</v>
      </c>
      <c r="H301" s="2">
        <f t="shared" si="13"/>
        <v>0.75999999999993406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11369.09</v>
      </c>
      <c r="D355" s="1">
        <f>'PR-RAS'!E360</f>
        <v>178543.91</v>
      </c>
      <c r="E355" s="1">
        <v>0</v>
      </c>
      <c r="F355" s="1">
        <v>0</v>
      </c>
      <c r="G355" s="2">
        <f t="shared" si="12"/>
        <v>130433.74614</v>
      </c>
      <c r="H355" s="2">
        <f t="shared" si="13"/>
        <v>0.17999999999665306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11369.09</v>
      </c>
      <c r="D368" s="1">
        <f>'PR-RAS'!E373</f>
        <v>178543.91</v>
      </c>
      <c r="E368" s="1">
        <v>0</v>
      </c>
      <c r="F368" s="1">
        <v>0</v>
      </c>
      <c r="G368" s="2">
        <f t="shared" si="12"/>
        <v>135223.68597000002</v>
      </c>
      <c r="H368" s="2">
        <f t="shared" si="13"/>
        <v>0.17999999999665306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8355.67</v>
      </c>
      <c r="D374" s="1">
        <f>'PR-RAS'!E379</f>
        <v>178345.5</v>
      </c>
      <c r="E374" s="1">
        <v>0</v>
      </c>
      <c r="F374" s="1">
        <v>0</v>
      </c>
      <c r="G374" s="2">
        <f t="shared" si="12"/>
        <v>136162.40790999998</v>
      </c>
      <c r="H374" s="2">
        <f t="shared" si="13"/>
        <v>0.82999999999992724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659.96</v>
      </c>
      <c r="D375" s="1">
        <f>'PR-RAS'!E380</f>
        <v>19420</v>
      </c>
      <c r="E375" s="1">
        <v>0</v>
      </c>
      <c r="F375" s="1">
        <v>0</v>
      </c>
      <c r="G375" s="2">
        <f t="shared" si="12"/>
        <v>14772.98504</v>
      </c>
      <c r="H375" s="2">
        <f t="shared" si="13"/>
        <v>3.999999999996362E-2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6739.11</v>
      </c>
      <c r="D380" s="1">
        <f>'PR-RAS'!E385</f>
        <v>0</v>
      </c>
      <c r="E380" s="1">
        <v>0</v>
      </c>
      <c r="F380" s="1">
        <v>0</v>
      </c>
      <c r="G380" s="2">
        <f t="shared" si="12"/>
        <v>2554.1226899999997</v>
      </c>
      <c r="H380" s="2">
        <f t="shared" si="13"/>
        <v>0.10999999999967258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956.6</v>
      </c>
      <c r="D381" s="1">
        <f>'PR-RAS'!E386</f>
        <v>158925.5</v>
      </c>
      <c r="E381" s="1">
        <v>0</v>
      </c>
      <c r="F381" s="1">
        <v>0</v>
      </c>
      <c r="G381" s="2">
        <f t="shared" si="12"/>
        <v>121146.88799999999</v>
      </c>
      <c r="H381" s="2">
        <f t="shared" si="13"/>
        <v>0.89999999999997726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3013.42</v>
      </c>
      <c r="D388" s="1">
        <f>'PR-RAS'!E393</f>
        <v>198.41</v>
      </c>
      <c r="E388" s="1">
        <v>0</v>
      </c>
      <c r="F388" s="1">
        <v>0</v>
      </c>
      <c r="G388" s="2">
        <f t="shared" si="12"/>
        <v>1319.7628800000002</v>
      </c>
      <c r="H388" s="2">
        <f t="shared" si="13"/>
        <v>0.83000000000006935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3013.42</v>
      </c>
      <c r="D389" s="1">
        <f>'PR-RAS'!E394</f>
        <v>198.41</v>
      </c>
      <c r="E389" s="1">
        <v>0</v>
      </c>
      <c r="F389" s="1">
        <v>0</v>
      </c>
      <c r="G389" s="2">
        <f t="shared" si="12"/>
        <v>1323.1731200000002</v>
      </c>
      <c r="H389" s="2">
        <f t="shared" si="13"/>
        <v>0.83000000000006935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11369.09</v>
      </c>
      <c r="D413" s="1">
        <f>'PR-RAS'!E418</f>
        <v>178543.91</v>
      </c>
      <c r="E413" s="1">
        <v>0</v>
      </c>
      <c r="F413" s="1">
        <v>0</v>
      </c>
      <c r="G413" s="2">
        <f t="shared" si="12"/>
        <v>151804.24692000001</v>
      </c>
      <c r="H413" s="2">
        <f t="shared" si="13"/>
        <v>0.17999999999665306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26804.26</v>
      </c>
      <c r="D415" s="1">
        <f>'PR-RAS'!E420</f>
        <v>0</v>
      </c>
      <c r="E415" s="1">
        <v>0</v>
      </c>
      <c r="F415" s="1">
        <v>0</v>
      </c>
      <c r="G415" s="2">
        <f t="shared" si="12"/>
        <v>11096.963639999998</v>
      </c>
      <c r="H415" s="2">
        <f t="shared" si="13"/>
        <v>0.25999999999839929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639384.21</v>
      </c>
      <c r="D417" s="1">
        <f>'PR-RAS'!E422</f>
        <v>910020.29999999993</v>
      </c>
      <c r="E417" s="1">
        <v>0</v>
      </c>
      <c r="F417" s="1">
        <v>0</v>
      </c>
      <c r="G417" s="2">
        <f t="shared" si="12"/>
        <v>1023120.7209599998</v>
      </c>
      <c r="H417" s="2">
        <f t="shared" si="13"/>
        <v>0.5099999998928979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623180.11</v>
      </c>
      <c r="D418" s="1">
        <f>'PR-RAS'!E423</f>
        <v>1023496.82</v>
      </c>
      <c r="E418" s="1">
        <v>0</v>
      </c>
      <c r="F418" s="1">
        <v>0</v>
      </c>
      <c r="G418" s="2">
        <f t="shared" si="12"/>
        <v>1113462.4537499999</v>
      </c>
      <c r="H418" s="2">
        <f t="shared" si="13"/>
        <v>0.2900000000372529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16204.099999999977</v>
      </c>
      <c r="D419" s="1">
        <f>'PR-RAS'!E424</f>
        <v>0</v>
      </c>
      <c r="E419" s="1">
        <v>0</v>
      </c>
      <c r="F419" s="1">
        <v>0</v>
      </c>
      <c r="G419" s="2">
        <f t="shared" si="12"/>
        <v>6773.3137999999899</v>
      </c>
      <c r="H419" s="2">
        <f t="shared" si="13"/>
        <v>9.9999999976716936E-2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113476.52000000002</v>
      </c>
      <c r="E420" s="1">
        <v>0</v>
      </c>
      <c r="F420" s="1">
        <v>0</v>
      </c>
      <c r="G420" s="2">
        <f t="shared" si="12"/>
        <v>95093.323760000014</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35323.850000000006</v>
      </c>
      <c r="D421" s="1">
        <f>'PR-RAS'!E426</f>
        <v>49526.400000000001</v>
      </c>
      <c r="E421" s="1">
        <v>0</v>
      </c>
      <c r="F421" s="1">
        <v>0</v>
      </c>
      <c r="G421" s="2">
        <f t="shared" si="12"/>
        <v>56438.193000000007</v>
      </c>
      <c r="H421" s="2">
        <f t="shared" si="13"/>
        <v>0.54999999999563443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511.33</v>
      </c>
      <c r="D423" s="1">
        <f>'PR-RAS'!E428</f>
        <v>95397.91</v>
      </c>
      <c r="E423" s="1">
        <v>0</v>
      </c>
      <c r="F423" s="1">
        <v>0</v>
      </c>
      <c r="G423" s="2">
        <f t="shared" si="12"/>
        <v>80731.617299999998</v>
      </c>
      <c r="H423" s="2">
        <f t="shared" si="13"/>
        <v>0.41999999999649162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639384.21</v>
      </c>
      <c r="D637" s="1">
        <f>'PR-RAS'!E643</f>
        <v>910020.29999999993</v>
      </c>
      <c r="E637" s="1">
        <v>0</v>
      </c>
      <c r="F637" s="1">
        <v>0</v>
      </c>
      <c r="G637" s="2">
        <f t="shared" si="14"/>
        <v>1564194.1791599998</v>
      </c>
      <c r="H637" s="2">
        <f t="shared" si="15"/>
        <v>0.5099999998928979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623180.11</v>
      </c>
      <c r="D638" s="1">
        <f>'PR-RAS'!E644</f>
        <v>1023496.82</v>
      </c>
      <c r="E638" s="1">
        <v>0</v>
      </c>
      <c r="F638" s="1">
        <v>0</v>
      </c>
      <c r="G638" s="2">
        <f t="shared" si="14"/>
        <v>1700900.67875</v>
      </c>
      <c r="H638" s="2">
        <f t="shared" si="15"/>
        <v>0.2900000000372529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16204.099999999977</v>
      </c>
      <c r="D639" s="1">
        <f>'PR-RAS'!E645</f>
        <v>0</v>
      </c>
      <c r="E639" s="1">
        <v>0</v>
      </c>
      <c r="F639" s="1">
        <v>0</v>
      </c>
      <c r="G639" s="2">
        <f t="shared" si="14"/>
        <v>10338.215799999985</v>
      </c>
      <c r="H639" s="2">
        <f t="shared" si="15"/>
        <v>9.9999999976716936E-2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113476.52000000002</v>
      </c>
      <c r="E640" s="1">
        <v>0</v>
      </c>
      <c r="F640" s="1">
        <v>0</v>
      </c>
      <c r="G640" s="2">
        <f t="shared" si="14"/>
        <v>145022.99256000001</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35323.850000000006</v>
      </c>
      <c r="D641" s="1">
        <f>'PR-RAS'!E647</f>
        <v>49526.400000000001</v>
      </c>
      <c r="E641" s="1">
        <v>0</v>
      </c>
      <c r="F641" s="1">
        <v>0</v>
      </c>
      <c r="G641" s="2">
        <f t="shared" si="14"/>
        <v>86001.056000000011</v>
      </c>
      <c r="H641" s="2">
        <f t="shared" si="15"/>
        <v>0.54999999999563443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51527.949999999983</v>
      </c>
      <c r="D643" s="1">
        <f>'PR-RAS'!E649</f>
        <v>0</v>
      </c>
      <c r="E643" s="1">
        <v>0</v>
      </c>
      <c r="F643" s="1">
        <v>0</v>
      </c>
      <c r="G643" s="2">
        <f t="shared" si="14"/>
        <v>33080.943899999991</v>
      </c>
      <c r="H643" s="2">
        <f t="shared" si="15"/>
        <v>5.0000000017462298E-2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63950.120000000017</v>
      </c>
      <c r="E644" s="1">
        <v>0</v>
      </c>
      <c r="F644" s="1">
        <v>0</v>
      </c>
      <c r="G644" s="2">
        <f t="shared" si="14"/>
        <v>82239.854320000028</v>
      </c>
      <c r="H644" s="2">
        <f t="shared" si="15"/>
        <v>0.12000000001717126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82168.97</v>
      </c>
      <c r="D645" s="1">
        <f>'PR-RAS'!E651</f>
        <v>0</v>
      </c>
      <c r="E645" s="1">
        <v>0</v>
      </c>
      <c r="F645" s="1">
        <v>0</v>
      </c>
      <c r="G645" s="2">
        <f t="shared" si="14"/>
        <v>52916.816680000004</v>
      </c>
      <c r="H645" s="2">
        <f t="shared" si="15"/>
        <v>2.9999999998835847E-2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46016.7</v>
      </c>
      <c r="D646" s="1">
        <f>'PR-RAS'!E653</f>
        <v>56500.26</v>
      </c>
      <c r="E646" s="1">
        <v>0</v>
      </c>
      <c r="F646" s="1">
        <v>0</v>
      </c>
      <c r="G646" s="2">
        <f t="shared" si="14"/>
        <v>102566.1069</v>
      </c>
      <c r="H646" s="2">
        <f t="shared" si="15"/>
        <v>0.56000000000494765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79982.52</v>
      </c>
      <c r="D647" s="1">
        <f>'PR-RAS'!E654</f>
        <v>52498.86</v>
      </c>
      <c r="E647" s="1">
        <v>0</v>
      </c>
      <c r="F647" s="1">
        <v>0</v>
      </c>
      <c r="G647" s="2">
        <f t="shared" si="14"/>
        <v>119497.23504</v>
      </c>
      <c r="H647" s="2">
        <f t="shared" si="15"/>
        <v>0.61999999999534339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74161.929999999993</v>
      </c>
      <c r="D648" s="1">
        <f>'PR-RAS'!E655</f>
        <v>108999.12</v>
      </c>
      <c r="E648" s="1">
        <v>0</v>
      </c>
      <c r="F648" s="1">
        <v>0</v>
      </c>
      <c r="G648" s="2">
        <f t="shared" si="14"/>
        <v>189027.62998999999</v>
      </c>
      <c r="H648" s="2">
        <f t="shared" si="15"/>
        <v>0.19000000000232831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51837.290000000008</v>
      </c>
      <c r="D649" s="1">
        <f>'PR-RAS'!E656</f>
        <v>0</v>
      </c>
      <c r="E649" s="1">
        <v>0</v>
      </c>
      <c r="F649" s="1">
        <v>0</v>
      </c>
      <c r="G649" s="2">
        <f t="shared" si="14"/>
        <v>33590.563920000008</v>
      </c>
      <c r="H649" s="2">
        <f t="shared" si="15"/>
        <v>0.29000000000814907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45</v>
      </c>
      <c r="E651" s="1">
        <v>0</v>
      </c>
      <c r="F651" s="1">
        <v>0</v>
      </c>
      <c r="G651" s="2">
        <f t="shared" si="14"/>
        <v>83.850000000000009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34</v>
      </c>
      <c r="E653" s="1">
        <v>0</v>
      </c>
      <c r="F653" s="1">
        <v>0</v>
      </c>
      <c r="G653" s="2">
        <f t="shared" si="14"/>
        <v>64.548000000000002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544029.81999999995</v>
      </c>
      <c r="D676" s="1">
        <f>'PR-RAS'!E683</f>
        <v>638311.59</v>
      </c>
      <c r="E676" s="1">
        <v>0</v>
      </c>
      <c r="F676" s="1">
        <v>0</v>
      </c>
      <c r="G676" s="2">
        <f t="shared" si="14"/>
        <v>1228940.7750000001</v>
      </c>
      <c r="H676" s="2">
        <f t="shared" si="15"/>
        <v>0.59000000008381903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2437.56</v>
      </c>
      <c r="D677" s="1">
        <f>'PR-RAS'!E684</f>
        <v>3170</v>
      </c>
      <c r="E677" s="1">
        <v>0</v>
      </c>
      <c r="F677" s="1">
        <v>0</v>
      </c>
      <c r="G677" s="2">
        <f t="shared" si="14"/>
        <v>5933.6305599999996</v>
      </c>
      <c r="H677" s="2">
        <f t="shared" si="15"/>
        <v>0.44000000000005457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178484.64</v>
      </c>
      <c r="E678" s="1">
        <v>0</v>
      </c>
      <c r="F678" s="1">
        <v>0</v>
      </c>
      <c r="G678" s="2">
        <f t="shared" si="14"/>
        <v>241668.20256000003</v>
      </c>
      <c r="H678" s="2">
        <f t="shared" si="15"/>
        <v>0.35999999998603016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6000</v>
      </c>
      <c r="D695" s="1">
        <f>'PR-RAS'!E702</f>
        <v>0</v>
      </c>
      <c r="E695" s="1">
        <v>0</v>
      </c>
      <c r="F695" s="1">
        <v>0</v>
      </c>
      <c r="G695" s="2">
        <f t="shared" si="14"/>
        <v>4164</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8405.1299999999992</v>
      </c>
      <c r="D717" s="1">
        <f>'PR-RAS'!E724</f>
        <v>9229.6</v>
      </c>
      <c r="E717" s="1">
        <v>0</v>
      </c>
      <c r="F717" s="1">
        <v>0</v>
      </c>
      <c r="G717" s="2">
        <f t="shared" si="14"/>
        <v>19234.860280000001</v>
      </c>
      <c r="H717" s="2">
        <f t="shared" si="15"/>
        <v>0.52999999999883585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15708.89</v>
      </c>
      <c r="D727" s="1">
        <f>'PR-RAS'!E734</f>
        <v>19075.830000000002</v>
      </c>
      <c r="E727" s="1">
        <v>0</v>
      </c>
      <c r="F727" s="1">
        <v>0</v>
      </c>
      <c r="G727" s="2">
        <f t="shared" si="14"/>
        <v>39102.759299999998</v>
      </c>
      <c r="H727" s="2">
        <f t="shared" si="15"/>
        <v>0.27999999999883585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2027.56</v>
      </c>
      <c r="D729" s="1">
        <f>'PR-RAS'!E736</f>
        <v>2092.41</v>
      </c>
      <c r="E729" s="1">
        <v>0</v>
      </c>
      <c r="F729" s="1">
        <v>0</v>
      </c>
      <c r="G729" s="2">
        <f t="shared" si="14"/>
        <v>4522.6126399999994</v>
      </c>
      <c r="H729" s="2">
        <f t="shared" si="15"/>
        <v>0.84999999999990905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1345.63</v>
      </c>
      <c r="D731" s="1">
        <f>'PR-RAS'!E738</f>
        <v>2242.73</v>
      </c>
      <c r="E731" s="1">
        <v>0</v>
      </c>
      <c r="F731" s="1">
        <v>0</v>
      </c>
      <c r="G731" s="2">
        <f t="shared" si="14"/>
        <v>4256.6957000000002</v>
      </c>
      <c r="H731" s="2">
        <f t="shared" si="15"/>
        <v>0.63999999999987267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162.33000000000001</v>
      </c>
      <c r="E848" s="1">
        <v>0</v>
      </c>
      <c r="F848" s="1">
        <v>0</v>
      </c>
      <c r="G848" s="2">
        <f t="shared" si="34"/>
        <v>274.98702000000003</v>
      </c>
      <c r="H848" s="2">
        <f t="shared" si="35"/>
        <v>0.33000000000001251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99128.25</v>
      </c>
      <c r="D1582" s="6"/>
      <c r="E1582" s="6">
        <v>0</v>
      </c>
      <c r="F1582" s="6">
        <v>0</v>
      </c>
      <c r="G1582" s="7">
        <f t="shared" ref="G1582:G1686" si="70">B1582/1000*C1582</f>
        <v>99.128250000000008</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934174.65999999992</v>
      </c>
      <c r="D1583" s="1">
        <v>0</v>
      </c>
      <c r="E1583" s="1">
        <v>0</v>
      </c>
      <c r="F1583" s="1">
        <v>0</v>
      </c>
      <c r="G1583" s="2">
        <f t="shared" si="70"/>
        <v>1868.3493199999998</v>
      </c>
      <c r="H1583" s="2">
        <f t="shared" si="71"/>
        <v>0.34000000008381903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328.64</v>
      </c>
      <c r="D1584" s="1">
        <v>0</v>
      </c>
      <c r="E1584" s="1">
        <v>0</v>
      </c>
      <c r="F1584" s="1">
        <v>0</v>
      </c>
      <c r="G1584" s="2">
        <f t="shared" si="70"/>
        <v>0.98592000000000002</v>
      </c>
      <c r="H1584" s="2">
        <f t="shared" si="71"/>
        <v>0.36000000000001364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755302.10999999987</v>
      </c>
      <c r="D1585" s="1">
        <v>0</v>
      </c>
      <c r="E1585" s="1">
        <v>0</v>
      </c>
      <c r="F1585" s="1">
        <v>0</v>
      </c>
      <c r="G1585" s="2">
        <f t="shared" si="70"/>
        <v>3021.2084399999994</v>
      </c>
      <c r="H1585" s="2">
        <f t="shared" si="71"/>
        <v>0.10999999986961484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584360.47</v>
      </c>
      <c r="D1586" s="1">
        <v>0</v>
      </c>
      <c r="E1586" s="1">
        <v>0</v>
      </c>
      <c r="F1586" s="1">
        <v>0</v>
      </c>
      <c r="G1586" s="2">
        <f t="shared" si="70"/>
        <v>2921.8023499999999</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169993.98</v>
      </c>
      <c r="D1587" s="1">
        <v>0</v>
      </c>
      <c r="E1587" s="1">
        <v>0</v>
      </c>
      <c r="F1587" s="1">
        <v>0</v>
      </c>
      <c r="G1587" s="2">
        <f t="shared" si="70"/>
        <v>1019.9638800000001</v>
      </c>
      <c r="H1587" s="2">
        <f t="shared" si="71"/>
        <v>1.9999999989522621E-2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389.33</v>
      </c>
      <c r="D1588" s="1">
        <v>0</v>
      </c>
      <c r="E1588" s="1">
        <v>0</v>
      </c>
      <c r="F1588" s="1">
        <v>0</v>
      </c>
      <c r="G1588" s="2">
        <f t="shared" si="70"/>
        <v>2.7253099999999999</v>
      </c>
      <c r="H1588" s="2">
        <f t="shared" si="71"/>
        <v>0.32999999999998408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162.33000000000001</v>
      </c>
      <c r="D1591" s="1">
        <v>0</v>
      </c>
      <c r="E1591" s="1">
        <v>0</v>
      </c>
      <c r="F1591" s="1">
        <v>0</v>
      </c>
      <c r="G1591" s="2">
        <f t="shared" si="70"/>
        <v>1.6233000000000002</v>
      </c>
      <c r="H1591" s="2">
        <f t="shared" si="71"/>
        <v>0.33000000000001251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396</v>
      </c>
      <c r="D1592" s="1">
        <v>0</v>
      </c>
      <c r="E1592" s="1">
        <v>0</v>
      </c>
      <c r="F1592" s="1">
        <v>0</v>
      </c>
      <c r="G1592" s="2">
        <f t="shared" si="70"/>
        <v>4.3559999999999999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178543.91</v>
      </c>
      <c r="D1594" s="1">
        <v>0</v>
      </c>
      <c r="E1594" s="1">
        <v>0</v>
      </c>
      <c r="F1594" s="1">
        <v>0</v>
      </c>
      <c r="G1594" s="2">
        <f t="shared" si="70"/>
        <v>2321.0708300000001</v>
      </c>
      <c r="H1594" s="2">
        <f t="shared" si="71"/>
        <v>8.999999999650754E-2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913066.73999999987</v>
      </c>
      <c r="D1602" s="1">
        <v>0</v>
      </c>
      <c r="E1602" s="1">
        <v>0</v>
      </c>
      <c r="F1602" s="1">
        <v>0</v>
      </c>
      <c r="G1602" s="2">
        <f t="shared" si="70"/>
        <v>19174.401539999999</v>
      </c>
      <c r="H1602" s="2">
        <f t="shared" si="71"/>
        <v>0.26000000012572855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40.32</v>
      </c>
      <c r="D1603" s="1">
        <v>0</v>
      </c>
      <c r="E1603" s="1">
        <v>0</v>
      </c>
      <c r="F1603" s="1">
        <v>0</v>
      </c>
      <c r="G1603" s="2">
        <f t="shared" si="70"/>
        <v>0.88703999999999994</v>
      </c>
      <c r="H1603" s="2">
        <f t="shared" si="71"/>
        <v>0.32000000000000028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734526.95</v>
      </c>
      <c r="D1604" s="1">
        <v>0</v>
      </c>
      <c r="E1604" s="1">
        <v>0</v>
      </c>
      <c r="F1604" s="1">
        <v>0</v>
      </c>
      <c r="G1604" s="2">
        <f t="shared" si="70"/>
        <v>16894.119849999999</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578848.84</v>
      </c>
      <c r="D1605" s="1">
        <v>0</v>
      </c>
      <c r="E1605" s="1">
        <v>0</v>
      </c>
      <c r="F1605" s="1">
        <v>0</v>
      </c>
      <c r="G1605" s="2">
        <f t="shared" si="70"/>
        <v>13892.372159999999</v>
      </c>
      <c r="H1605" s="2">
        <f t="shared" si="71"/>
        <v>0.16000000003259629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154760.01</v>
      </c>
      <c r="D1606" s="1">
        <v>0</v>
      </c>
      <c r="E1606" s="1">
        <v>0</v>
      </c>
      <c r="F1606" s="1">
        <v>0</v>
      </c>
      <c r="G1606" s="2">
        <f t="shared" si="70"/>
        <v>3869.0002500000005</v>
      </c>
      <c r="H1606" s="2">
        <f t="shared" si="71"/>
        <v>1.0000000009313226E-2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515.85</v>
      </c>
      <c r="D1607" s="1">
        <v>0</v>
      </c>
      <c r="E1607" s="1">
        <v>0</v>
      </c>
      <c r="F1607" s="1">
        <v>0</v>
      </c>
      <c r="G1607" s="2">
        <f t="shared" si="70"/>
        <v>13.412100000000001</v>
      </c>
      <c r="H1607" s="2">
        <f t="shared" si="71"/>
        <v>0.14999999999997726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401.37</v>
      </c>
      <c r="D1610" s="1">
        <v>0</v>
      </c>
      <c r="E1610" s="1">
        <v>0</v>
      </c>
      <c r="F1610" s="1">
        <v>0</v>
      </c>
      <c r="G1610" s="2">
        <f t="shared" si="70"/>
        <v>11.63973</v>
      </c>
      <c r="H1610" s="2">
        <f t="shared" si="71"/>
        <v>0.37000000000000455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0.88</v>
      </c>
      <c r="D1612" s="1">
        <v>0</v>
      </c>
      <c r="E1612" s="1">
        <v>0</v>
      </c>
      <c r="F1612" s="1">
        <v>0</v>
      </c>
      <c r="G1612" s="2">
        <f t="shared" si="70"/>
        <v>2.7279999999999999E-2</v>
      </c>
      <c r="H1612" s="2">
        <f t="shared" si="71"/>
        <v>0.12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178499.47</v>
      </c>
      <c r="D1613" s="1">
        <v>0</v>
      </c>
      <c r="E1613" s="1">
        <v>0</v>
      </c>
      <c r="F1613" s="1">
        <v>0</v>
      </c>
      <c r="G1613" s="2">
        <f t="shared" si="70"/>
        <v>5711.9830400000001</v>
      </c>
      <c r="H1613" s="2">
        <f t="shared" si="71"/>
        <v>0.47000000000116415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120236.17000000004</v>
      </c>
      <c r="D1621" s="1">
        <v>0</v>
      </c>
      <c r="E1621" s="1">
        <v>0</v>
      </c>
      <c r="F1621" s="1">
        <v>0</v>
      </c>
      <c r="G1621" s="2">
        <f t="shared" si="70"/>
        <v>4809.4468000000015</v>
      </c>
      <c r="H1621" s="2">
        <f t="shared" si="71"/>
        <v>0.17000000004190952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13584.119999999999</v>
      </c>
      <c r="D1622" s="1">
        <v>0</v>
      </c>
      <c r="E1622" s="1">
        <v>0</v>
      </c>
      <c r="F1622" s="1">
        <v>0</v>
      </c>
      <c r="G1622" s="2">
        <f t="shared" si="70"/>
        <v>556.94891999999993</v>
      </c>
      <c r="H1622" s="2">
        <f t="shared" si="71"/>
        <v>0.11999999999898137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13458.3</v>
      </c>
      <c r="D1628" s="1">
        <v>0</v>
      </c>
      <c r="E1628" s="1">
        <v>0</v>
      </c>
      <c r="F1628" s="1">
        <v>0</v>
      </c>
      <c r="G1628" s="2">
        <f t="shared" si="70"/>
        <v>632.54009999999994</v>
      </c>
      <c r="H1628" s="2">
        <f t="shared" si="71"/>
        <v>0.2999999999992724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12832.89</v>
      </c>
      <c r="D1634" s="1">
        <v>0</v>
      </c>
      <c r="E1634" s="1">
        <v>0</v>
      </c>
      <c r="F1634" s="1">
        <v>0</v>
      </c>
      <c r="G1634" s="2">
        <f t="shared" si="70"/>
        <v>680.14316999999994</v>
      </c>
      <c r="H1634" s="2">
        <f t="shared" si="71"/>
        <v>0.11000000000058208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12639.64</v>
      </c>
      <c r="D1635" s="1">
        <v>0</v>
      </c>
      <c r="E1635" s="1">
        <v>0</v>
      </c>
      <c r="F1635" s="1">
        <v>0</v>
      </c>
      <c r="G1635" s="2">
        <f t="shared" si="70"/>
        <v>682.54055999999991</v>
      </c>
      <c r="H1635" s="2">
        <f t="shared" si="71"/>
        <v>0.36000000000058208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193.25</v>
      </c>
      <c r="D1637" s="1">
        <v>0</v>
      </c>
      <c r="E1637" s="1">
        <v>0</v>
      </c>
      <c r="F1637" s="1">
        <v>0</v>
      </c>
      <c r="G1637" s="2">
        <f t="shared" si="70"/>
        <v>10.822000000000001</v>
      </c>
      <c r="H1637" s="2">
        <f t="shared" si="71"/>
        <v>0.25</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83.41</v>
      </c>
      <c r="D1654" s="1">
        <v>0</v>
      </c>
      <c r="E1654" s="1">
        <v>0</v>
      </c>
      <c r="F1654" s="1">
        <v>0</v>
      </c>
      <c r="G1654" s="2">
        <f t="shared" si="70"/>
        <v>6.0889299999999995</v>
      </c>
      <c r="H1654" s="2">
        <f t="shared" si="71"/>
        <v>0.40999999999999659</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83.41</v>
      </c>
      <c r="D1656" s="1">
        <v>0</v>
      </c>
      <c r="E1656" s="1">
        <v>0</v>
      </c>
      <c r="F1656" s="1">
        <v>0</v>
      </c>
      <c r="G1656" s="2">
        <f t="shared" si="70"/>
        <v>6.2557499999999999</v>
      </c>
      <c r="H1656" s="2">
        <f t="shared" si="71"/>
        <v>0.40999999999999659</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396</v>
      </c>
      <c r="D1659" s="1">
        <v>0</v>
      </c>
      <c r="E1659" s="1">
        <v>0</v>
      </c>
      <c r="F1659" s="1">
        <v>0</v>
      </c>
      <c r="G1659" s="2">
        <f t="shared" si="70"/>
        <v>30.888000000000002</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396</v>
      </c>
      <c r="D1661" s="1">
        <v>0</v>
      </c>
      <c r="E1661" s="1">
        <v>0</v>
      </c>
      <c r="F1661" s="1">
        <v>0</v>
      </c>
      <c r="G1661" s="2">
        <f t="shared" si="70"/>
        <v>31.68</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146</v>
      </c>
      <c r="D1664" s="1">
        <v>0</v>
      </c>
      <c r="E1664" s="1">
        <v>0</v>
      </c>
      <c r="F1664" s="1">
        <v>0</v>
      </c>
      <c r="G1664" s="2">
        <f t="shared" si="70"/>
        <v>12.118</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146</v>
      </c>
      <c r="D1668" s="1">
        <v>0</v>
      </c>
      <c r="E1668" s="1">
        <v>0</v>
      </c>
      <c r="F1668" s="1">
        <v>0</v>
      </c>
      <c r="G1668" s="2">
        <f t="shared" si="70"/>
        <v>12.702</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125.82</v>
      </c>
      <c r="D1669" s="1">
        <v>0</v>
      </c>
      <c r="E1669" s="1">
        <v>0</v>
      </c>
      <c r="F1669" s="1">
        <v>0</v>
      </c>
      <c r="G1669" s="2">
        <f t="shared" si="70"/>
        <v>11.072159999999998</v>
      </c>
      <c r="H1669" s="2">
        <f t="shared" si="71"/>
        <v>0.18000000000000682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125.82</v>
      </c>
      <c r="D1671" s="1">
        <v>0</v>
      </c>
      <c r="E1671" s="1">
        <v>0</v>
      </c>
      <c r="F1671" s="1">
        <v>0</v>
      </c>
      <c r="G1671" s="2">
        <f t="shared" si="70"/>
        <v>11.323799999999999</v>
      </c>
      <c r="H1671" s="2">
        <f t="shared" si="71"/>
        <v>0.18000000000000682</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106652.04999999999</v>
      </c>
      <c r="D1681" s="1">
        <v>0</v>
      </c>
      <c r="E1681" s="1">
        <v>0</v>
      </c>
      <c r="F1681" s="1">
        <v>0</v>
      </c>
      <c r="G1681" s="2">
        <f t="shared" si="70"/>
        <v>10665.205</v>
      </c>
      <c r="H1681" s="2">
        <f t="shared" si="71"/>
        <v>4.9999999988358468E-2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327.76</v>
      </c>
      <c r="D1682" s="1">
        <v>0</v>
      </c>
      <c r="E1682" s="1">
        <v>0</v>
      </c>
      <c r="F1682" s="1">
        <v>0</v>
      </c>
      <c r="G1682" s="2">
        <f t="shared" si="70"/>
        <v>33.103760000000001</v>
      </c>
      <c r="H1682" s="2">
        <f t="shared" si="71"/>
        <v>0.24000000000000909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106324.29</v>
      </c>
      <c r="D1683" s="1">
        <v>0</v>
      </c>
      <c r="E1683" s="1">
        <v>0</v>
      </c>
      <c r="F1683" s="1">
        <v>0</v>
      </c>
      <c r="G1683" s="2">
        <f t="shared" si="70"/>
        <v>10845.077579999999</v>
      </c>
      <c r="H1683" s="2">
        <f t="shared" si="71"/>
        <v>0.28999999999359716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8883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639384.21</v>
      </c>
      <c r="I16" s="298">
        <f>'PR-RAS'!E6</f>
        <v>910020.29999999993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611811.02</v>
      </c>
      <c r="I17" s="298">
        <f>'PR-RAS'!E152</f>
        <v>844952.90999999992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51527.949999999983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63950.120000000017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99128.25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120236.17000000004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13584.119999999999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106652.04999999999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2"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639384.21</v>
      </c>
      <c r="E6" s="59">
        <f>E7+E43+E49+E82+E106+E125+E134+E140</f>
        <v>910020.29999999993</v>
      </c>
      <c r="F6" s="44">
        <f t="shared" ref="F6:F132" si="0">IF(D6&lt;&gt;0,IF(E6/D6&gt;=100,"&gt;&gt;100",E6/D6*100),"-")</f>
        <v>142.32761550367346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552467.38</v>
      </c>
      <c r="E49" s="59">
        <f>E50+E53+E58+E61+E64+E68+E71+E74+E77</f>
        <v>819966.23</v>
      </c>
      <c r="F49" s="44">
        <f t="shared" si="0"/>
        <v>148.41894013724394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546467.38</v>
      </c>
      <c r="E68" s="59">
        <f t="shared" si="11"/>
        <v>819966.23</v>
      </c>
      <c r="F68" s="44">
        <f t="shared" si="0"/>
        <v>150.04852256689136</v>
      </c>
    </row>
    <row r="69" spans="1:6" ht="12.75" customHeight="1" x14ac:dyDescent="0.2">
      <c r="A69" s="62" t="s">
        <v>189</v>
      </c>
      <c r="B69" s="63" t="s">
        <v>190</v>
      </c>
      <c r="C69" s="267" t="s">
        <v>189</v>
      </c>
      <c r="D69" s="193">
        <v>546467.38</v>
      </c>
      <c r="E69" s="193">
        <v>641481.59</v>
      </c>
      <c r="F69" s="44">
        <f t="shared" si="0"/>
        <v>117.38698657548414</v>
      </c>
    </row>
    <row r="70" spans="1:6" ht="24" x14ac:dyDescent="0.2">
      <c r="A70" s="62" t="s">
        <v>191</v>
      </c>
      <c r="B70" s="63" t="s">
        <v>192</v>
      </c>
      <c r="C70" s="267" t="s">
        <v>191</v>
      </c>
      <c r="D70" s="193">
        <v>0</v>
      </c>
      <c r="E70" s="193">
        <v>178484.64</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6000</v>
      </c>
      <c r="E74" s="59">
        <f t="shared" si="13"/>
        <v>0</v>
      </c>
      <c r="F74" s="44">
        <f t="shared" si="0"/>
        <v>0</v>
      </c>
    </row>
    <row r="75" spans="1:6" ht="12.75" customHeight="1" x14ac:dyDescent="0.2">
      <c r="A75" s="62" t="s">
        <v>201</v>
      </c>
      <c r="B75" s="64" t="s">
        <v>202</v>
      </c>
      <c r="C75" s="267" t="s">
        <v>201</v>
      </c>
      <c r="D75" s="193">
        <v>6000</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8405.1299999999992</v>
      </c>
      <c r="E106" s="59">
        <f>E107+E112+E120+E124</f>
        <v>9499.6</v>
      </c>
      <c r="F106" s="44">
        <f t="shared" si="0"/>
        <v>113.02145237491868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8405.1299999999992</v>
      </c>
      <c r="E112" s="59">
        <f t="shared" si="20"/>
        <v>9499.6</v>
      </c>
      <c r="F112" s="44">
        <f t="shared" si="0"/>
        <v>113.02145237491868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8405.1299999999992</v>
      </c>
      <c r="E117" s="193">
        <v>9499.6</v>
      </c>
      <c r="F117" s="44">
        <f t="shared" si="0"/>
        <v>113.02145237491868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5762.52</v>
      </c>
      <c r="E125" s="59">
        <f t="shared" si="22"/>
        <v>5518.45</v>
      </c>
      <c r="F125" s="44">
        <f t="shared" si="0"/>
        <v>95.764526630710165</v>
      </c>
    </row>
    <row r="126" spans="1:6" ht="12.75" customHeight="1" x14ac:dyDescent="0.2">
      <c r="A126" s="62">
        <v>661</v>
      </c>
      <c r="B126" s="64" t="s">
        <v>303</v>
      </c>
      <c r="C126" s="267" t="s">
        <v>304</v>
      </c>
      <c r="D126" s="59">
        <f t="shared" ref="D126:E126" si="23">SUM(D127:D128)</f>
        <v>5762.52</v>
      </c>
      <c r="E126" s="59">
        <f t="shared" si="23"/>
        <v>5518.45</v>
      </c>
      <c r="F126" s="44">
        <f t="shared" si="0"/>
        <v>95.764526630710165</v>
      </c>
    </row>
    <row r="127" spans="1:6" ht="12.75" customHeight="1" x14ac:dyDescent="0.2">
      <c r="A127" s="62">
        <v>6614</v>
      </c>
      <c r="B127" s="64" t="s">
        <v>305</v>
      </c>
      <c r="C127" s="267" t="s">
        <v>306</v>
      </c>
      <c r="D127" s="193">
        <v>99.92</v>
      </c>
      <c r="E127" s="193">
        <v>31</v>
      </c>
      <c r="F127" s="44">
        <f t="shared" si="0"/>
        <v>31.024819855884704</v>
      </c>
    </row>
    <row r="128" spans="1:6" ht="12.75" customHeight="1" x14ac:dyDescent="0.2">
      <c r="A128" s="62">
        <v>6615</v>
      </c>
      <c r="B128" s="64" t="s">
        <v>307</v>
      </c>
      <c r="C128" s="267" t="s">
        <v>308</v>
      </c>
      <c r="D128" s="193">
        <v>5662.6</v>
      </c>
      <c r="E128" s="193">
        <v>5487.45</v>
      </c>
      <c r="F128" s="44">
        <f t="shared" si="0"/>
        <v>96.90689789142796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72749.179999999993</v>
      </c>
      <c r="E134" s="59">
        <f t="shared" si="25"/>
        <v>75036.02</v>
      </c>
      <c r="F134" s="44">
        <f t="shared" ref="F134:F229" si="26">IF(D134&lt;&gt;0,IF(E134/D134&gt;=100,"&gt;&gt;100",E134/D134*100),"-")</f>
        <v>103.14345811183028</v>
      </c>
    </row>
    <row r="135" spans="1:6" ht="24" x14ac:dyDescent="0.2">
      <c r="A135" s="62">
        <v>671</v>
      </c>
      <c r="B135" s="181" t="s">
        <v>321</v>
      </c>
      <c r="C135" s="267" t="s">
        <v>322</v>
      </c>
      <c r="D135" s="59">
        <f t="shared" ref="D135:E135" si="27">SUM(D136:D138)</f>
        <v>72749.179999999993</v>
      </c>
      <c r="E135" s="59">
        <f t="shared" si="27"/>
        <v>75036.02</v>
      </c>
      <c r="F135" s="44">
        <f t="shared" si="26"/>
        <v>103.14345811183028</v>
      </c>
    </row>
    <row r="136" spans="1:6" ht="12.75" customHeight="1" x14ac:dyDescent="0.2">
      <c r="A136" s="62">
        <v>6711</v>
      </c>
      <c r="B136" s="64" t="s">
        <v>323</v>
      </c>
      <c r="C136" s="267" t="s">
        <v>324</v>
      </c>
      <c r="D136" s="193">
        <v>72446.179999999993</v>
      </c>
      <c r="E136" s="193">
        <v>75036.02</v>
      </c>
      <c r="F136" s="44">
        <f t="shared" si="26"/>
        <v>103.57484687253353</v>
      </c>
    </row>
    <row r="137" spans="1:6" ht="24" x14ac:dyDescent="0.2">
      <c r="A137" s="62">
        <v>6712</v>
      </c>
      <c r="B137" s="181" t="s">
        <v>325</v>
      </c>
      <c r="C137" s="267" t="s">
        <v>326</v>
      </c>
      <c r="D137" s="193">
        <v>303</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611811.02</v>
      </c>
      <c r="E152" s="59">
        <f>E153+E164+E202+E221+E230+E262+E273</f>
        <v>844952.90999999992</v>
      </c>
      <c r="F152" s="44">
        <f t="shared" si="26"/>
        <v>138.10684711105725</v>
      </c>
    </row>
    <row r="153" spans="1:6" ht="12.75" customHeight="1" x14ac:dyDescent="0.2">
      <c r="A153" s="62">
        <v>31</v>
      </c>
      <c r="B153" s="63" t="s">
        <v>356</v>
      </c>
      <c r="C153" s="267" t="s">
        <v>35</v>
      </c>
      <c r="D153" s="59">
        <f t="shared" ref="D153:E153" si="30">D154+D159+D160</f>
        <v>469539.29</v>
      </c>
      <c r="E153" s="59">
        <f t="shared" si="30"/>
        <v>671815.15</v>
      </c>
      <c r="F153" s="44">
        <f t="shared" si="26"/>
        <v>143.07964515599963</v>
      </c>
    </row>
    <row r="154" spans="1:6" ht="12.75" customHeight="1" x14ac:dyDescent="0.2">
      <c r="A154" s="62">
        <v>311</v>
      </c>
      <c r="B154" s="63" t="s">
        <v>357</v>
      </c>
      <c r="C154" s="267" t="s">
        <v>358</v>
      </c>
      <c r="D154" s="59">
        <f t="shared" ref="D154:E154" si="31">SUM(D155:D158)</f>
        <v>391708.23</v>
      </c>
      <c r="E154" s="59">
        <f t="shared" si="31"/>
        <v>570728.73</v>
      </c>
      <c r="F154" s="44">
        <f t="shared" si="26"/>
        <v>145.70251179047222</v>
      </c>
    </row>
    <row r="155" spans="1:6" ht="12.75" customHeight="1" x14ac:dyDescent="0.2">
      <c r="A155" s="62">
        <v>3111</v>
      </c>
      <c r="B155" s="63" t="s">
        <v>359</v>
      </c>
      <c r="C155" s="267" t="s">
        <v>360</v>
      </c>
      <c r="D155" s="193">
        <v>391708.23</v>
      </c>
      <c r="E155" s="193">
        <v>570728.73</v>
      </c>
      <c r="F155" s="44">
        <f t="shared" si="26"/>
        <v>145.70251179047222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15122.94</v>
      </c>
      <c r="E159" s="193">
        <v>14491.79</v>
      </c>
      <c r="F159" s="44">
        <f t="shared" si="26"/>
        <v>95.826539019529278</v>
      </c>
    </row>
    <row r="160" spans="1:6" ht="12.75" customHeight="1" x14ac:dyDescent="0.2">
      <c r="A160" s="62">
        <v>313</v>
      </c>
      <c r="B160" s="64" t="s">
        <v>369</v>
      </c>
      <c r="C160" s="267" t="s">
        <v>370</v>
      </c>
      <c r="D160" s="59">
        <f t="shared" ref="D160:E160" si="32">SUM(D161:D163)</f>
        <v>62708.12</v>
      </c>
      <c r="E160" s="59">
        <f t="shared" si="32"/>
        <v>86594.63</v>
      </c>
      <c r="F160" s="44">
        <f t="shared" si="26"/>
        <v>138.09157410555443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62708.12</v>
      </c>
      <c r="E162" s="193">
        <v>86594.63</v>
      </c>
      <c r="F162" s="44">
        <f t="shared" si="26"/>
        <v>138.09157410555443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141502.70000000001</v>
      </c>
      <c r="E164" s="59">
        <f>E165+E170+E178+E188+E189+E194</f>
        <v>172190.1</v>
      </c>
      <c r="F164" s="44">
        <f t="shared" si="26"/>
        <v>121.68679466893563</v>
      </c>
    </row>
    <row r="165" spans="1:6" ht="12.75" customHeight="1" x14ac:dyDescent="0.2">
      <c r="A165" s="62">
        <v>321</v>
      </c>
      <c r="B165" s="63" t="s">
        <v>379</v>
      </c>
      <c r="C165" s="267" t="s">
        <v>380</v>
      </c>
      <c r="D165" s="59">
        <f t="shared" ref="D165:E165" si="33">SUM(D166:D169)</f>
        <v>27562.52</v>
      </c>
      <c r="E165" s="59">
        <f t="shared" si="33"/>
        <v>22640.460000000003</v>
      </c>
      <c r="F165" s="44">
        <f t="shared" si="26"/>
        <v>82.142198899084704</v>
      </c>
    </row>
    <row r="166" spans="1:6" ht="12.75" customHeight="1" x14ac:dyDescent="0.2">
      <c r="A166" s="62">
        <v>3211</v>
      </c>
      <c r="B166" s="63" t="s">
        <v>381</v>
      </c>
      <c r="C166" s="267" t="s">
        <v>382</v>
      </c>
      <c r="D166" s="193">
        <v>11058.98</v>
      </c>
      <c r="E166" s="193">
        <v>2972.13</v>
      </c>
      <c r="F166" s="44">
        <f t="shared" si="26"/>
        <v>26.875263360635433</v>
      </c>
    </row>
    <row r="167" spans="1:6" ht="12.75" customHeight="1" x14ac:dyDescent="0.2">
      <c r="A167" s="62">
        <v>3212</v>
      </c>
      <c r="B167" s="63" t="s">
        <v>383</v>
      </c>
      <c r="C167" s="267" t="s">
        <v>384</v>
      </c>
      <c r="D167" s="193">
        <v>15708.89</v>
      </c>
      <c r="E167" s="193">
        <v>19075.830000000002</v>
      </c>
      <c r="F167" s="44">
        <f t="shared" si="26"/>
        <v>121.43334124817223</v>
      </c>
    </row>
    <row r="168" spans="1:6" ht="12.75" customHeight="1" x14ac:dyDescent="0.2">
      <c r="A168" s="62">
        <v>3213</v>
      </c>
      <c r="B168" s="63" t="s">
        <v>385</v>
      </c>
      <c r="C168" s="267" t="s">
        <v>386</v>
      </c>
      <c r="D168" s="193">
        <v>794.65</v>
      </c>
      <c r="E168" s="193">
        <v>294</v>
      </c>
      <c r="F168" s="44">
        <f t="shared" si="26"/>
        <v>36.997420247907883</v>
      </c>
    </row>
    <row r="169" spans="1:6" ht="12.75" customHeight="1" x14ac:dyDescent="0.2">
      <c r="A169" s="62">
        <v>3214</v>
      </c>
      <c r="B169" s="63" t="s">
        <v>387</v>
      </c>
      <c r="C169" s="267" t="s">
        <v>388</v>
      </c>
      <c r="D169" s="193">
        <v>0</v>
      </c>
      <c r="E169" s="193">
        <v>298.5</v>
      </c>
      <c r="F169" s="44" t="str">
        <f t="shared" si="26"/>
        <v>-</v>
      </c>
    </row>
    <row r="170" spans="1:6" ht="12.75" customHeight="1" x14ac:dyDescent="0.2">
      <c r="A170" s="62">
        <v>322</v>
      </c>
      <c r="B170" s="63" t="s">
        <v>389</v>
      </c>
      <c r="C170" s="267" t="s">
        <v>390</v>
      </c>
      <c r="D170" s="59">
        <f t="shared" ref="D170:E170" si="34">SUM(D171:D177)</f>
        <v>61012.09</v>
      </c>
      <c r="E170" s="59">
        <f t="shared" si="34"/>
        <v>70263.199999999997</v>
      </c>
      <c r="F170" s="44">
        <f t="shared" si="26"/>
        <v>115.16274889124433</v>
      </c>
    </row>
    <row r="171" spans="1:6" ht="12.75" customHeight="1" x14ac:dyDescent="0.2">
      <c r="A171" s="62">
        <v>3221</v>
      </c>
      <c r="B171" s="63" t="s">
        <v>391</v>
      </c>
      <c r="C171" s="267" t="s">
        <v>392</v>
      </c>
      <c r="D171" s="193">
        <v>13514.5</v>
      </c>
      <c r="E171" s="193">
        <v>10323.709999999999</v>
      </c>
      <c r="F171" s="44">
        <f t="shared" si="26"/>
        <v>76.389877538939658</v>
      </c>
    </row>
    <row r="172" spans="1:6" ht="12.75" customHeight="1" x14ac:dyDescent="0.2">
      <c r="A172" s="62">
        <v>3222</v>
      </c>
      <c r="B172" s="63" t="s">
        <v>393</v>
      </c>
      <c r="C172" s="267" t="s">
        <v>394</v>
      </c>
      <c r="D172" s="193">
        <v>37532.36</v>
      </c>
      <c r="E172" s="193">
        <v>46879.47</v>
      </c>
      <c r="F172" s="44">
        <f t="shared" si="26"/>
        <v>124.90413605752475</v>
      </c>
    </row>
    <row r="173" spans="1:6" ht="12.75" customHeight="1" x14ac:dyDescent="0.2">
      <c r="A173" s="62">
        <v>3223</v>
      </c>
      <c r="B173" s="64" t="s">
        <v>395</v>
      </c>
      <c r="C173" s="267" t="s">
        <v>396</v>
      </c>
      <c r="D173" s="193">
        <v>7283.92</v>
      </c>
      <c r="E173" s="193">
        <v>8296.3700000000008</v>
      </c>
      <c r="F173" s="44">
        <f t="shared" si="26"/>
        <v>113.89979571439555</v>
      </c>
    </row>
    <row r="174" spans="1:6" ht="12.75" customHeight="1" x14ac:dyDescent="0.2">
      <c r="A174" s="62">
        <v>3224</v>
      </c>
      <c r="B174" s="64" t="s">
        <v>397</v>
      </c>
      <c r="C174" s="267" t="s">
        <v>398</v>
      </c>
      <c r="D174" s="193">
        <v>467.39</v>
      </c>
      <c r="E174" s="193">
        <v>231.08</v>
      </c>
      <c r="F174" s="44">
        <f t="shared" si="26"/>
        <v>49.440510066539723</v>
      </c>
    </row>
    <row r="175" spans="1:6" ht="12.75" customHeight="1" x14ac:dyDescent="0.2">
      <c r="A175" s="62">
        <v>3225</v>
      </c>
      <c r="B175" s="64" t="s">
        <v>399</v>
      </c>
      <c r="C175" s="267" t="s">
        <v>400</v>
      </c>
      <c r="D175" s="193">
        <v>2213.92</v>
      </c>
      <c r="E175" s="193">
        <v>4484.42</v>
      </c>
      <c r="F175" s="44">
        <f t="shared" si="26"/>
        <v>202.55564790055649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48.15</v>
      </c>
      <c r="F177" s="44" t="str">
        <f t="shared" si="26"/>
        <v>-</v>
      </c>
    </row>
    <row r="178" spans="1:6" ht="12.75" customHeight="1" x14ac:dyDescent="0.2">
      <c r="A178" s="62">
        <v>323</v>
      </c>
      <c r="B178" s="64" t="s">
        <v>405</v>
      </c>
      <c r="C178" s="267" t="s">
        <v>406</v>
      </c>
      <c r="D178" s="59">
        <f t="shared" ref="D178:E178" si="35">SUM(D179:D187)</f>
        <v>46055.770000000004</v>
      </c>
      <c r="E178" s="59">
        <f t="shared" si="35"/>
        <v>72172.799999999988</v>
      </c>
      <c r="F178" s="44">
        <f t="shared" si="26"/>
        <v>156.70740061451579</v>
      </c>
    </row>
    <row r="179" spans="1:6" ht="12.75" customHeight="1" x14ac:dyDescent="0.2">
      <c r="A179" s="62">
        <v>3231</v>
      </c>
      <c r="B179" s="64" t="s">
        <v>407</v>
      </c>
      <c r="C179" s="267" t="s">
        <v>408</v>
      </c>
      <c r="D179" s="193">
        <v>32580.65</v>
      </c>
      <c r="E179" s="193">
        <v>35742.5</v>
      </c>
      <c r="F179" s="44">
        <f t="shared" si="26"/>
        <v>109.70468667752178</v>
      </c>
    </row>
    <row r="180" spans="1:6" ht="12.75" customHeight="1" x14ac:dyDescent="0.2">
      <c r="A180" s="62">
        <v>3232</v>
      </c>
      <c r="B180" s="64" t="s">
        <v>409</v>
      </c>
      <c r="C180" s="267" t="s">
        <v>410</v>
      </c>
      <c r="D180" s="193">
        <v>4102.07</v>
      </c>
      <c r="E180" s="193">
        <v>6628.13</v>
      </c>
      <c r="F180" s="44">
        <f t="shared" si="26"/>
        <v>161.58012905679328</v>
      </c>
    </row>
    <row r="181" spans="1:6" ht="12.75" customHeight="1" x14ac:dyDescent="0.2">
      <c r="A181" s="62">
        <v>3233</v>
      </c>
      <c r="B181" s="64" t="s">
        <v>411</v>
      </c>
      <c r="C181" s="267" t="s">
        <v>412</v>
      </c>
      <c r="D181" s="193">
        <v>281.2</v>
      </c>
      <c r="E181" s="193">
        <v>0</v>
      </c>
      <c r="F181" s="44">
        <f t="shared" si="26"/>
        <v>0</v>
      </c>
    </row>
    <row r="182" spans="1:6" ht="12.75" customHeight="1" x14ac:dyDescent="0.2">
      <c r="A182" s="62">
        <v>3234</v>
      </c>
      <c r="B182" s="64" t="s">
        <v>413</v>
      </c>
      <c r="C182" s="267" t="s">
        <v>414</v>
      </c>
      <c r="D182" s="193">
        <v>1843.12</v>
      </c>
      <c r="E182" s="193">
        <v>1887.69</v>
      </c>
      <c r="F182" s="44">
        <f t="shared" si="26"/>
        <v>102.41818221276966</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2310.62</v>
      </c>
      <c r="E184" s="193">
        <v>2322.92</v>
      </c>
      <c r="F184" s="44">
        <f t="shared" si="26"/>
        <v>100.53232465745126</v>
      </c>
    </row>
    <row r="185" spans="1:6" ht="12.75" customHeight="1" x14ac:dyDescent="0.2">
      <c r="A185" s="62">
        <v>3237</v>
      </c>
      <c r="B185" s="63" t="s">
        <v>419</v>
      </c>
      <c r="C185" s="267" t="s">
        <v>420</v>
      </c>
      <c r="D185" s="193">
        <v>3749.13</v>
      </c>
      <c r="E185" s="193">
        <v>22430.52</v>
      </c>
      <c r="F185" s="44">
        <f t="shared" si="26"/>
        <v>598.28600235254578</v>
      </c>
    </row>
    <row r="186" spans="1:6" ht="12.75" customHeight="1" x14ac:dyDescent="0.2">
      <c r="A186" s="62">
        <v>3238</v>
      </c>
      <c r="B186" s="63" t="s">
        <v>421</v>
      </c>
      <c r="C186" s="267" t="s">
        <v>422</v>
      </c>
      <c r="D186" s="193">
        <v>905.3</v>
      </c>
      <c r="E186" s="193">
        <v>1491.79</v>
      </c>
      <c r="F186" s="44">
        <f t="shared" si="26"/>
        <v>164.78404948635813</v>
      </c>
    </row>
    <row r="187" spans="1:6" ht="12.75" customHeight="1" x14ac:dyDescent="0.2">
      <c r="A187" s="62">
        <v>3239</v>
      </c>
      <c r="B187" s="63" t="s">
        <v>423</v>
      </c>
      <c r="C187" s="267" t="s">
        <v>424</v>
      </c>
      <c r="D187" s="193">
        <v>283.68</v>
      </c>
      <c r="E187" s="193">
        <v>1669.25</v>
      </c>
      <c r="F187" s="44">
        <f t="shared" si="26"/>
        <v>588.42710095882683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6872.3200000000006</v>
      </c>
      <c r="E194" s="59">
        <f t="shared" si="36"/>
        <v>7113.64</v>
      </c>
      <c r="F194" s="44">
        <f t="shared" si="26"/>
        <v>103.51147792885081</v>
      </c>
    </row>
    <row r="195" spans="1:6" ht="12.75" customHeight="1" x14ac:dyDescent="0.2">
      <c r="A195" s="62">
        <v>3291</v>
      </c>
      <c r="B195" s="182" t="s">
        <v>439</v>
      </c>
      <c r="C195" s="267" t="s">
        <v>440</v>
      </c>
      <c r="D195" s="193">
        <v>0</v>
      </c>
      <c r="E195" s="193">
        <v>172.02</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839.14</v>
      </c>
      <c r="E197" s="193">
        <v>1918.5</v>
      </c>
      <c r="F197" s="44">
        <f t="shared" si="26"/>
        <v>228.62692756870132</v>
      </c>
    </row>
    <row r="198" spans="1:6" ht="12.75" customHeight="1" x14ac:dyDescent="0.2">
      <c r="A198" s="62">
        <v>3294</v>
      </c>
      <c r="B198" s="63" t="s">
        <v>445</v>
      </c>
      <c r="C198" s="267" t="s">
        <v>446</v>
      </c>
      <c r="D198" s="193">
        <v>5293.09</v>
      </c>
      <c r="E198" s="193">
        <v>2930</v>
      </c>
      <c r="F198" s="44">
        <f t="shared" si="26"/>
        <v>55.355189501784395</v>
      </c>
    </row>
    <row r="199" spans="1:6" ht="12.75" customHeight="1" x14ac:dyDescent="0.2">
      <c r="A199" s="62">
        <v>3295</v>
      </c>
      <c r="B199" s="63" t="s">
        <v>447</v>
      </c>
      <c r="C199" s="267" t="s">
        <v>448</v>
      </c>
      <c r="D199" s="193">
        <v>394.84</v>
      </c>
      <c r="E199" s="193">
        <v>1227.72</v>
      </c>
      <c r="F199" s="44">
        <f t="shared" si="26"/>
        <v>310.94114071522642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345.25</v>
      </c>
      <c r="E201" s="193">
        <v>865.4</v>
      </c>
      <c r="F201" s="44">
        <f t="shared" si="26"/>
        <v>250.658942795076</v>
      </c>
    </row>
    <row r="202" spans="1:6" ht="12.75" customHeight="1" x14ac:dyDescent="0.2">
      <c r="A202" s="62">
        <v>34</v>
      </c>
      <c r="B202" s="182" t="s">
        <v>453</v>
      </c>
      <c r="C202" s="267" t="s">
        <v>454</v>
      </c>
      <c r="D202" s="59">
        <f t="shared" ref="D202:E202" si="37">D203+D208+D216</f>
        <v>391.03</v>
      </c>
      <c r="E202" s="59">
        <f t="shared" si="37"/>
        <v>389.33</v>
      </c>
      <c r="F202" s="44">
        <f t="shared" si="26"/>
        <v>99.565250748024454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391.03</v>
      </c>
      <c r="E216" s="59">
        <f t="shared" si="40"/>
        <v>389.33</v>
      </c>
      <c r="F216" s="44">
        <f t="shared" si="26"/>
        <v>99.565250748024454</v>
      </c>
    </row>
    <row r="217" spans="1:6" ht="12.75" customHeight="1" x14ac:dyDescent="0.2">
      <c r="A217" s="62">
        <v>3431</v>
      </c>
      <c r="B217" s="181" t="s">
        <v>483</v>
      </c>
      <c r="C217" s="267" t="s">
        <v>484</v>
      </c>
      <c r="D217" s="193">
        <v>391.03</v>
      </c>
      <c r="E217" s="193">
        <v>389.33</v>
      </c>
      <c r="F217" s="44">
        <f t="shared" si="26"/>
        <v>99.565250748024454</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162.33000000000001</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162.33000000000001</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162.33000000000001</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378</v>
      </c>
      <c r="E273" s="59">
        <f t="shared" si="60"/>
        <v>396</v>
      </c>
      <c r="F273" s="44">
        <f t="shared" ref="F273:F277" si="61">IF(D273&lt;&gt;0,IF(E273/D273&gt;=100,"&gt;&gt;100",E273/D273*100),"-")</f>
        <v>104.76190476190477</v>
      </c>
    </row>
    <row r="274" spans="1:6" ht="12.75" customHeight="1" x14ac:dyDescent="0.2">
      <c r="A274" s="62">
        <v>381</v>
      </c>
      <c r="B274" s="63" t="s">
        <v>588</v>
      </c>
      <c r="C274" s="267" t="s">
        <v>589</v>
      </c>
      <c r="D274" s="59">
        <f t="shared" ref="D274:E274" si="62">SUM(D275:D277)</f>
        <v>378</v>
      </c>
      <c r="E274" s="59">
        <f t="shared" si="62"/>
        <v>396</v>
      </c>
      <c r="F274" s="44">
        <f t="shared" si="61"/>
        <v>104.76190476190477</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378</v>
      </c>
      <c r="E276" s="193">
        <v>396</v>
      </c>
      <c r="F276" s="44">
        <f t="shared" si="61"/>
        <v>104.76190476190477</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611811.02</v>
      </c>
      <c r="E299" s="59">
        <f>E152-E297+E298</f>
        <v>844952.90999999992</v>
      </c>
      <c r="F299" s="44">
        <f t="shared" si="68"/>
        <v>138.10684711105725</v>
      </c>
    </row>
    <row r="300" spans="1:6" ht="12.75" customHeight="1" x14ac:dyDescent="0.2">
      <c r="A300" s="62" t="s">
        <v>629</v>
      </c>
      <c r="B300" s="63" t="s">
        <v>640</v>
      </c>
      <c r="C300" s="267" t="s">
        <v>641</v>
      </c>
      <c r="D300" s="59">
        <f>IF(D6&gt;=D299,D6-D299,0)</f>
        <v>27573.189999999944</v>
      </c>
      <c r="E300" s="59">
        <f>IF(E6&gt;=E299,E6-E299,0)</f>
        <v>65067.390000000014</v>
      </c>
      <c r="F300" s="44">
        <f t="shared" si="68"/>
        <v>235.98063916434819</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62128.11</v>
      </c>
      <c r="E302" s="193">
        <v>49526.400000000001</v>
      </c>
      <c r="F302" s="44">
        <f t="shared" si="68"/>
        <v>79.716572739779139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511.33</v>
      </c>
      <c r="E304" s="193">
        <v>95397.91</v>
      </c>
      <c r="F304" s="44" t="str">
        <f t="shared" si="68"/>
        <v>&gt;&gt;100</v>
      </c>
    </row>
    <row r="305" spans="1:6" ht="12" x14ac:dyDescent="0.2">
      <c r="A305" s="62">
        <v>9661</v>
      </c>
      <c r="B305" s="228" t="s">
        <v>650</v>
      </c>
      <c r="C305" s="267" t="s">
        <v>651</v>
      </c>
      <c r="D305" s="193">
        <v>488.46</v>
      </c>
      <c r="E305" s="193">
        <v>880.7</v>
      </c>
      <c r="F305" s="44">
        <f t="shared" si="68"/>
        <v>180.30135527985917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11369.09</v>
      </c>
      <c r="E360" s="59">
        <f t="shared" si="86"/>
        <v>178543.91</v>
      </c>
      <c r="F360" s="44">
        <f t="shared" si="72"/>
        <v>1570.4327259261736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11369.09</v>
      </c>
      <c r="E373" s="59">
        <f t="shared" si="90"/>
        <v>178543.91</v>
      </c>
      <c r="F373" s="44">
        <f t="shared" si="72"/>
        <v>1570.4327259261736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8355.67</v>
      </c>
      <c r="E379" s="59">
        <f t="shared" si="92"/>
        <v>178345.5</v>
      </c>
      <c r="F379" s="44">
        <f t="shared" si="72"/>
        <v>2134.4248875314606</v>
      </c>
    </row>
    <row r="380" spans="1:6" ht="12.75" customHeight="1" x14ac:dyDescent="0.2">
      <c r="A380" s="62">
        <v>4221</v>
      </c>
      <c r="B380" s="63" t="s">
        <v>695</v>
      </c>
      <c r="C380" s="267" t="s">
        <v>787</v>
      </c>
      <c r="D380" s="193">
        <v>659.96</v>
      </c>
      <c r="E380" s="193">
        <v>19420</v>
      </c>
      <c r="F380" s="44">
        <f t="shared" si="72"/>
        <v>2942.6025819746646</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6739.11</v>
      </c>
      <c r="E385" s="193">
        <v>0</v>
      </c>
      <c r="F385" s="44">
        <f t="shared" si="72"/>
        <v>0</v>
      </c>
    </row>
    <row r="386" spans="1:6" ht="12.75" customHeight="1" x14ac:dyDescent="0.2">
      <c r="A386" s="62">
        <v>4227</v>
      </c>
      <c r="B386" s="182" t="s">
        <v>707</v>
      </c>
      <c r="C386" s="267" t="s">
        <v>794</v>
      </c>
      <c r="D386" s="193">
        <v>956.6</v>
      </c>
      <c r="E386" s="193">
        <v>158925.5</v>
      </c>
      <c r="F386" s="44" t="str">
        <f t="shared" si="72"/>
        <v>&gt;&gt;100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3013.42</v>
      </c>
      <c r="E393" s="59">
        <f t="shared" si="94"/>
        <v>198.41</v>
      </c>
      <c r="F393" s="44">
        <f t="shared" si="72"/>
        <v>6.5842132859010691</v>
      </c>
    </row>
    <row r="394" spans="1:6" ht="12.75" customHeight="1" x14ac:dyDescent="0.2">
      <c r="A394" s="62">
        <v>4241</v>
      </c>
      <c r="B394" s="63" t="s">
        <v>804</v>
      </c>
      <c r="C394" s="267" t="s">
        <v>805</v>
      </c>
      <c r="D394" s="193">
        <v>3013.42</v>
      </c>
      <c r="E394" s="193">
        <v>198.41</v>
      </c>
      <c r="F394" s="44">
        <f t="shared" si="72"/>
        <v>6.5842132859010691</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11369.09</v>
      </c>
      <c r="E418" s="59">
        <f t="shared" si="102"/>
        <v>178543.91</v>
      </c>
      <c r="F418" s="44">
        <f t="shared" si="72"/>
        <v>1570.4327259261736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26804.26</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639384.21</v>
      </c>
      <c r="E422" s="59">
        <f>E6+E308</f>
        <v>910020.29999999993</v>
      </c>
      <c r="F422" s="44">
        <f t="shared" si="72"/>
        <v>142.32761550367346</v>
      </c>
    </row>
    <row r="423" spans="1:6" ht="12.75" customHeight="1" x14ac:dyDescent="0.2">
      <c r="A423" s="62" t="s">
        <v>629</v>
      </c>
      <c r="B423" s="63" t="s">
        <v>852</v>
      </c>
      <c r="C423" s="267" t="s">
        <v>853</v>
      </c>
      <c r="D423" s="59">
        <f t="shared" ref="D423:E423" si="103">D299+D360</f>
        <v>623180.11</v>
      </c>
      <c r="E423" s="59">
        <f t="shared" si="103"/>
        <v>1023496.82</v>
      </c>
      <c r="F423" s="44">
        <f t="shared" si="72"/>
        <v>164.23772254220373</v>
      </c>
    </row>
    <row r="424" spans="1:6" ht="12.75" customHeight="1" x14ac:dyDescent="0.2">
      <c r="A424" s="62" t="s">
        <v>629</v>
      </c>
      <c r="B424" s="63" t="s">
        <v>854</v>
      </c>
      <c r="C424" s="267" t="s">
        <v>855</v>
      </c>
      <c r="D424" s="59">
        <f t="shared" ref="D424:E424" si="104">IF(D422&gt;=D423,D422-D423,0)</f>
        <v>16204.099999999977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113476.52000000002</v>
      </c>
      <c r="F425" s="44" t="str">
        <f t="shared" si="72"/>
        <v>-</v>
      </c>
    </row>
    <row r="426" spans="1:6" ht="12.75" customHeight="1" x14ac:dyDescent="0.2">
      <c r="A426" s="271" t="s">
        <v>858</v>
      </c>
      <c r="B426" s="182" t="s">
        <v>859</v>
      </c>
      <c r="C426" s="272" t="s">
        <v>860</v>
      </c>
      <c r="D426" s="59">
        <f t="shared" ref="D426:E426" si="106">IF(D302-D303+D419-D420&gt;=0,D302-D303+D419-D420,0)</f>
        <v>35323.850000000006</v>
      </c>
      <c r="E426" s="59">
        <f t="shared" si="106"/>
        <v>49526.400000000001</v>
      </c>
      <c r="F426" s="44">
        <f t="shared" si="72"/>
        <v>140.20668754963003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511.33</v>
      </c>
      <c r="E428" s="80">
        <f t="shared" si="108"/>
        <v>95397.91</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639384.21</v>
      </c>
      <c r="E643" s="59">
        <f>E422+E430</f>
        <v>910020.29999999993</v>
      </c>
      <c r="F643" s="44">
        <f t="shared" si="109"/>
        <v>142.32761550367346</v>
      </c>
    </row>
    <row r="644" spans="1:6" ht="12.75" customHeight="1" x14ac:dyDescent="0.2">
      <c r="A644" s="62" t="s">
        <v>629</v>
      </c>
      <c r="B644" s="63" t="s">
        <v>1285</v>
      </c>
      <c r="C644" s="267" t="s">
        <v>1286</v>
      </c>
      <c r="D644" s="59">
        <f>D423+D535</f>
        <v>623180.11</v>
      </c>
      <c r="E644" s="59">
        <f>E423+E535</f>
        <v>1023496.82</v>
      </c>
      <c r="F644" s="44">
        <f t="shared" si="109"/>
        <v>164.23772254220373</v>
      </c>
    </row>
    <row r="645" spans="1:6" ht="12.75" customHeight="1" x14ac:dyDescent="0.2">
      <c r="A645" s="62" t="s">
        <v>629</v>
      </c>
      <c r="B645" s="63" t="s">
        <v>1287</v>
      </c>
      <c r="C645" s="267" t="s">
        <v>1288</v>
      </c>
      <c r="D645" s="59">
        <f t="shared" ref="D645:E645" si="163">IF(D643&gt;=D644,D643-D644,0)</f>
        <v>16204.099999999977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113476.52000000002</v>
      </c>
      <c r="F646" s="44" t="str">
        <f t="shared" si="109"/>
        <v>-</v>
      </c>
    </row>
    <row r="647" spans="1:6" ht="24" x14ac:dyDescent="0.2">
      <c r="A647" s="271" t="s">
        <v>1291</v>
      </c>
      <c r="B647" s="63" t="s">
        <v>1292</v>
      </c>
      <c r="C647" s="272" t="s">
        <v>1291</v>
      </c>
      <c r="D647" s="59">
        <f>IF(D426-D427+D641-D642&gt;=0,D426-D427+D641-D642,0)</f>
        <v>35323.850000000006</v>
      </c>
      <c r="E647" s="59">
        <f>IF(E426-E427+E641-E642&gt;=0,E426-E427+E641-E642,0)</f>
        <v>49526.400000000001</v>
      </c>
      <c r="F647" s="44">
        <f t="shared" si="109"/>
        <v>140.20668754963003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51527.949999999983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63950.120000000017</v>
      </c>
      <c r="F650" s="44" t="str">
        <f t="shared" si="109"/>
        <v>-</v>
      </c>
    </row>
    <row r="651" spans="1:6" ht="24" x14ac:dyDescent="0.2">
      <c r="A651" s="269" t="s">
        <v>1299</v>
      </c>
      <c r="B651" s="183" t="s">
        <v>1300</v>
      </c>
      <c r="C651" s="270" t="s">
        <v>1299</v>
      </c>
      <c r="D651" s="195">
        <v>82168.97</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46016.7</v>
      </c>
      <c r="E653" s="193">
        <v>56500.26</v>
      </c>
      <c r="F653" s="44">
        <f t="shared" ref="F653:F740" si="167">IF(D653&lt;&gt;0,IF(E653/D653&gt;=100,"&gt;&gt;100",E653/D653*100),"-")</f>
        <v>122.78207694163208</v>
      </c>
    </row>
    <row r="654" spans="1:6" ht="12.75" customHeight="1" x14ac:dyDescent="0.2">
      <c r="A654" s="62" t="s">
        <v>1304</v>
      </c>
      <c r="B654" s="63" t="s">
        <v>1305</v>
      </c>
      <c r="C654" s="267" t="s">
        <v>1304</v>
      </c>
      <c r="D654" s="193">
        <v>79982.52</v>
      </c>
      <c r="E654" s="193">
        <v>52498.86</v>
      </c>
      <c r="F654" s="44">
        <f t="shared" si="167"/>
        <v>65.637916884839328</v>
      </c>
    </row>
    <row r="655" spans="1:6" ht="12.75" customHeight="1" x14ac:dyDescent="0.2">
      <c r="A655" s="62" t="s">
        <v>1306</v>
      </c>
      <c r="B655" s="63" t="s">
        <v>1307</v>
      </c>
      <c r="C655" s="267" t="s">
        <v>1306</v>
      </c>
      <c r="D655" s="193">
        <v>74161.929999999993</v>
      </c>
      <c r="E655" s="193">
        <v>108999.12</v>
      </c>
      <c r="F655" s="44">
        <f t="shared" si="167"/>
        <v>146.97449216869089</v>
      </c>
    </row>
    <row r="656" spans="1:6" ht="24" x14ac:dyDescent="0.2">
      <c r="A656" s="62">
        <v>11</v>
      </c>
      <c r="B656" s="63" t="s">
        <v>1308</v>
      </c>
      <c r="C656" s="267" t="s">
        <v>1309</v>
      </c>
      <c r="D656" s="59">
        <f t="shared" ref="D656:E656" si="168">+D653+D654-D655</f>
        <v>51837.290000000008</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39</v>
      </c>
      <c r="E658" s="273">
        <v>45</v>
      </c>
      <c r="F658" s="44">
        <f t="shared" si="167"/>
        <v>115.38461538461537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31</v>
      </c>
      <c r="E660" s="273">
        <v>34</v>
      </c>
      <c r="F660" s="44">
        <f t="shared" si="167"/>
        <v>109.6774193548387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544029.81999999995</v>
      </c>
      <c r="E683" s="191">
        <v>638311.59</v>
      </c>
      <c r="F683" s="70">
        <f t="shared" si="167"/>
        <v>117.33025774212156</v>
      </c>
    </row>
    <row r="684" spans="1:6" ht="24" x14ac:dyDescent="0.2">
      <c r="A684" s="69">
        <v>63613</v>
      </c>
      <c r="B684" s="181" t="s">
        <v>1365</v>
      </c>
      <c r="C684" s="301" t="s">
        <v>1366</v>
      </c>
      <c r="D684" s="191">
        <v>2437.56</v>
      </c>
      <c r="E684" s="191">
        <v>3170</v>
      </c>
      <c r="F684" s="70">
        <f t="shared" si="167"/>
        <v>130.04808086775299</v>
      </c>
    </row>
    <row r="685" spans="1:6" ht="24" x14ac:dyDescent="0.2">
      <c r="A685" s="62">
        <v>63622</v>
      </c>
      <c r="B685" s="264" t="s">
        <v>1367</v>
      </c>
      <c r="C685" s="267" t="s">
        <v>1368</v>
      </c>
      <c r="D685" s="193">
        <v>0</v>
      </c>
      <c r="E685" s="193">
        <v>178484.64</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6000</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8405.1299999999992</v>
      </c>
      <c r="E724" s="191">
        <v>9229.6</v>
      </c>
      <c r="F724" s="70">
        <f t="shared" si="167"/>
        <v>109.80912847273036</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441.44</v>
      </c>
      <c r="E733" s="191">
        <v>0</v>
      </c>
      <c r="F733" s="70">
        <f t="shared" si="167"/>
        <v>0</v>
      </c>
    </row>
    <row r="734" spans="1:6" ht="12.75" customHeight="1" x14ac:dyDescent="0.2">
      <c r="A734" s="69">
        <v>32121</v>
      </c>
      <c r="B734" s="64" t="s">
        <v>1445</v>
      </c>
      <c r="C734" s="301" t="s">
        <v>1446</v>
      </c>
      <c r="D734" s="191">
        <v>15708.89</v>
      </c>
      <c r="E734" s="191">
        <v>19075.830000000002</v>
      </c>
      <c r="F734" s="70">
        <f t="shared" si="167"/>
        <v>121.43334124817223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2027.56</v>
      </c>
      <c r="E736" s="193">
        <v>2092.41</v>
      </c>
      <c r="F736" s="44">
        <f t="shared" si="167"/>
        <v>103.19842569393754</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1345.63</v>
      </c>
      <c r="E738" s="193">
        <v>2242.73</v>
      </c>
      <c r="F738" s="44">
        <f t="shared" si="167"/>
        <v>166.66765752844393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1164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162.33000000000001</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4" zoomScaleNormal="100" workbookViewId="0">
      <selection activeCell="G72" sqref="G7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99128.25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934174.65999999992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328.64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755302.10999999987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584360.47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169993.98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389.33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162.33000000000001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396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178543.91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913066.73999999987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40.32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734526.95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578848.84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154760.01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515.85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401.37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0.88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178499.47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120236.17000000004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13584.119999999999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13458.3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12832.89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12639.64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193.25</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83.41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83.41</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396</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396</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146</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146</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125.82</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125.82</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106652.04999999999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327.76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106324.29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8883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Fanjak Markešić</cp:lastModifiedBy>
  <cp:lastPrinted>2025-07-09T06:28:48Z</cp:lastPrinted>
  <dcterms:created xsi:type="dcterms:W3CDTF">2022-04-01T05:14:30Z</dcterms:created>
  <dcterms:modified xsi:type="dcterms:W3CDTF">2025-07-09T07:33:45Z</dcterms:modified>
</cp:coreProperties>
</file>